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ctrlProps/ctrlProp213.xml" ContentType="application/vnd.ms-excel.controlproperties+xml"/>
  <Override PartName="/xl/ctrlProps/ctrlProp157.xml" ContentType="application/vnd.ms-excel.controlproperties+xml"/>
  <Override PartName="/xl/ctrlProps/ctrlProp92.xml" ContentType="application/vnd.ms-excel.controlproperties+xml"/>
  <Override PartName="/xl/ctrlProps/ctrlProp395.xml" ContentType="application/vnd.ms-excel.controlproperties+xml"/>
  <Override PartName="/xl/ctrlProps/ctrlProp353.xml" ContentType="application/vnd.ms-excel.controlproperties+xml"/>
  <Override PartName="/xl/ctrlProps/ctrlProp311.xml" ContentType="application/vnd.ms-excel.controlproperties+xml"/>
  <Override PartName="/xl/ctrlProps/ctrlProp146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ctrlProps/ctrlProp286.xml" ContentType="application/vnd.ms-excel.controlproperties+xml"/>
  <Override PartName="/xl/ctrlProps/ctrlProp104.xml" ContentType="application/vnd.ms-excel.controlproperties+xml"/>
  <Override PartName="/xl/ctrlProps/ctrlProp409.xml" ContentType="application/vnd.ms-excel.controlproperties+xml"/>
  <Override PartName="/xl/ctrlProps/ctrlProp244.xml" ContentType="application/vnd.ms-excel.controlproperties+xml"/>
  <Override PartName="/xl/ctrlProps/ctrlProp202.xml" ContentType="application/vnd.ms-excel.controlproperties+xml"/>
  <Override PartName="/xl/ctrlProps/ctrlProp188.xml" ContentType="application/vnd.ms-excel.controlproperties+xml"/>
  <Override PartName="/xl/ctrlProps/ctrlProp384.xml" ContentType="application/vnd.ms-excel.controlproperties+xml"/>
  <Override PartName="/xl/ctrlProps/ctrlProp342.xml" ContentType="application/vnd.ms-excel.controlproperties+xml"/>
  <Override PartName="/xl/ctrlProps/ctrlProp135.xml" ContentType="application/vnd.ms-excel.controlproperties+xml"/>
  <Override PartName="/xl/ctrlProps/ctrlProp81.xml" ContentType="application/vnd.ms-excel.controlproperties+xml"/>
  <Override PartName="/xl/ctrlProps/ctrlProp39.xml" ContentType="application/vnd.ms-excel.controlproperties+xml"/>
  <Override PartName="/xl/ctrlProps/ctrlProp300.xml" ContentType="application/vnd.ms-excel.controlproperties+xml"/>
  <Override PartName="/xl/ctrlProps/ctrlProp398.xml" ContentType="application/vnd.ms-excel.controlproperties+xml"/>
  <Override PartName="/xl/ctrlProps/ctrlProp275.xml" ContentType="application/vnd.ms-excel.controlproperties+xml"/>
  <Override PartName="/xl/ctrlProps/ctrlProp254.xml" ContentType="application/vnd.ms-excel.controlproperties+xml"/>
  <Override PartName="/xl/ctrlProps/ctrlProp233.xml" ContentType="application/vnd.ms-excel.controlproperties+xml"/>
  <Override PartName="/xl/ctrlProps/ctrlProp212.xml" ContentType="application/vnd.ms-excel.controlproperties+xml"/>
  <Override PartName="/xl/ctrlProps/ctrlProp177.xml" ContentType="application/vnd.ms-excel.controlproperties+xml"/>
  <Override PartName="/xl/ctrlProps/ctrlProp1.xml" ContentType="application/vnd.ms-excel.controlproperties+xml"/>
  <Override PartName="/xl/ctrlProps/ctrlProp394.xml" ContentType="application/vnd.ms-excel.controlproperties+xml"/>
  <Override PartName="/xl/ctrlProps/ctrlProp373.xml" ContentType="application/vnd.ms-excel.controlproperties+xml"/>
  <Override PartName="/xl/ctrlProps/ctrlProp352.xml" ContentType="application/vnd.ms-excel.controlproperties+xml"/>
  <Override PartName="/xl/ctrlProps/ctrlProp331.xml" ContentType="application/vnd.ms-excel.controlproperties+xml"/>
  <Override PartName="/xl/ctrlProps/ctrlProp166.xml" ContentType="application/vnd.ms-excel.controlproperties+xml"/>
  <Override PartName="/xl/ctrlProps/ctrlProp145.xml" ContentType="application/vnd.ms-excel.controlproperties+xml"/>
  <Override PartName="/xl/ctrlProps/ctrlProp91.xml" ContentType="application/vnd.ms-excel.controlproperties+xml"/>
  <Override PartName="/xl/ctrlProps/ctrlProp70.xml" ContentType="application/vnd.ms-excel.controlproperties+xml"/>
  <Override PartName="/xl/ctrlProps/ctrlProp49.xml" ContentType="application/vnd.ms-excel.controlproperties+xml"/>
  <Override PartName="/xl/ctrlProps/ctrlProp28.xml" ContentType="application/vnd.ms-excel.controlproperties+xml"/>
  <Override PartName="/xl/ctrlProps/ctrlProp7.xml" ContentType="application/vnd.ms-excel.controlproperties+xml"/>
  <Override PartName="/xl/ctrlProps/ctrlProp310.xml" ContentType="application/vnd.ms-excel.controlproperties+xml"/>
  <Override PartName="/xl/ctrlProps/ctrlProp124.xml" ContentType="application/vnd.ms-excel.controlproperties+xml"/>
  <Override PartName="/xl/ctrlProps/ctrlProp103.xml" ContentType="application/vnd.ms-excel.controlproperties+xml"/>
  <Override PartName="/xl/ctrlProps/ctrlProp408.xml" ContentType="application/vnd.ms-excel.controlproperties+xml"/>
  <Override PartName="/xl/ctrlProps/ctrlProp285.xml" ContentType="application/vnd.ms-excel.controlproperties+xml"/>
  <Override PartName="/xl/ctrlProps/ctrlProp264.xml" ContentType="application/vnd.ms-excel.controlproperties+xml"/>
  <Override PartName="/xl/ctrlProps/ctrlProp243.xml" ContentType="application/vnd.ms-excel.controlproperties+xml"/>
  <Override PartName="/xl/ctrlProps/ctrlProp222.xml" ContentType="application/vnd.ms-excel.controlproperties+xml"/>
  <Override PartName="/xl/ctrlProps/ctrlProp201.xml" ContentType="application/vnd.ms-excel.controlproperties+xml"/>
  <Override PartName="/xl/ctrlProps/ctrlProp187.xml" ContentType="application/vnd.ms-excel.controlproperties+xml"/>
  <Override PartName="/xl/ctrlProps/ctrlProp383.xml" ContentType="application/vnd.ms-excel.controlproperties+xml"/>
  <Override PartName="/xl/ctrlProps/ctrlProp362.xml" ContentType="application/vnd.ms-excel.controlproperties+xml"/>
  <Override PartName="/xl/ctrlProps/ctrlProp176.xml" ContentType="application/vnd.ms-excel.controlproperties+xml"/>
  <Override PartName="/xl/ctrlProps/ctrlProp80.xml" ContentType="application/vnd.ms-excel.controlproperties+xml"/>
  <Override PartName="/xl/ctrlProps/ctrlProp59.xml" ContentType="application/vnd.ms-excel.controlproperties+xml"/>
  <Override PartName="/xl/ctrlProps/ctrlProp38.xml" ContentType="application/vnd.ms-excel.controlproperties+xml"/>
  <Override PartName="/xl/ctrlProps/ctrlProp17.xml" ContentType="application/vnd.ms-excel.controlproperties+xml"/>
  <Override PartName="/xl/ctrlProps/ctrlProp341.xml" ContentType="application/vnd.ms-excel.controlproperties+xml"/>
  <Override PartName="/xl/ctrlProps/ctrlProp320.xml" ContentType="application/vnd.ms-excel.controlproperties+xml"/>
  <Override PartName="/xl/ctrlProps/ctrlProp299.xml" ContentType="application/vnd.ms-excel.controlproperties+xml"/>
  <Override PartName="/xl/ctrlProps/ctrlProp155.xml" ContentType="application/vnd.ms-excel.controlproperties+xml"/>
  <Override PartName="/xl/ctrlProps/ctrlProp134.xml" ContentType="application/vnd.ms-excel.controlproperties+xml"/>
  <Override PartName="/xl/ctrlProps/ctrlProp113.xml" ContentType="application/vnd.ms-excel.controlproperties+xml"/>
  <Override PartName="/xl/ctrlProps/ctrlProp397.xml" ContentType="application/vnd.ms-excel.controlproperties+xml"/>
  <Override PartName="/xl/ctrlProps/ctrlProp295.xml" ContentType="application/vnd.ms-excel.controlproperties+xml"/>
  <Override PartName="/xl/ctrlProps/ctrlProp274.xml" ContentType="application/vnd.ms-excel.controlproperties+xml"/>
  <Override PartName="/xl/ctrlProps/ctrlProp253.xml" ContentType="application/vnd.ms-excel.controlproperties+xml"/>
  <Override PartName="/xl/ctrlProps/ctrlProp232.xml" ContentType="application/vnd.ms-excel.controlproperties+xml"/>
  <Override PartName="/xl/ctrlProps/ctrlProp211.xml" ContentType="application/vnd.ms-excel.controlproperties+xml"/>
  <Override PartName="/xl/ctrlProps/ctrlProp393.xml" ContentType="application/vnd.ms-excel.controlproperties+xml"/>
  <Override PartName="/xl/ctrlProps/ctrlProp372.xml" ContentType="application/vnd.ms-excel.controlproperties+xml"/>
  <Override PartName="/xl/ctrlProps/ctrlProp186.xml" ContentType="application/vnd.ms-excel.controlproperties+xml"/>
  <Override PartName="/xl/ctrlProps/ctrlProp90.xml" ContentType="application/vnd.ms-excel.controlproperties+xml"/>
  <Override PartName="/xl/ctrlProps/ctrlProp69.xml" ContentType="application/vnd.ms-excel.controlproperties+xml"/>
  <Override PartName="/xl/ctrlProps/ctrlProp48.xml" ContentType="application/vnd.ms-excel.controlproperties+xml"/>
  <Override PartName="/xl/ctrlProps/ctrlProp351.xml" ContentType="application/vnd.ms-excel.controlproperties+xml"/>
  <Override PartName="/xl/ctrlProps/ctrlProp330.xml" ContentType="application/vnd.ms-excel.controlproperties+xml"/>
  <Override PartName="/xl/ctrlProps/ctrlProp309.xml" ContentType="application/vnd.ms-excel.controlproperties+xml"/>
  <Override PartName="/xl/ctrlProps/ctrlProp165.xml" ContentType="application/vnd.ms-excel.controlproperties+xml"/>
  <Override PartName="/xl/ctrlProps/ctrlProp144.xml" ContentType="application/vnd.ms-excel.controlproperties+xml"/>
  <Override PartName="/xl/ctrlProps/ctrlProp123.xml" ContentType="application/vnd.ms-excel.controlproperties+xml"/>
  <Override PartName="/xl/ctrlProps/ctrlProp102.xml" ContentType="application/vnd.ms-excel.controlproperties+xml"/>
  <Override PartName="/xl/ctrlProps/ctrlProp27.xml" ContentType="application/vnd.ms-excel.controlproperties+xml"/>
  <Override PartName="/xl/ctrlProps/ctrlProp407.xml" ContentType="application/vnd.ms-excel.controlproperties+xml"/>
  <Override PartName="/xl/ctrlProps/ctrlProp284.xml" ContentType="application/vnd.ms-excel.controlproperties+xml"/>
  <Override PartName="/xl/ctrlProps/ctrlProp263.xml" ContentType="application/vnd.ms-excel.controlproperties+xml"/>
  <Override PartName="/xl/ctrlProps/ctrlProp242.xml" ContentType="application/vnd.ms-excel.controlproperties+xml"/>
  <Override PartName="/xl/ctrlProps/ctrlProp221.xml" ContentType="application/vnd.ms-excel.controlproperties+xml"/>
  <Override PartName="/xl/ctrlProps/ctrlProp16.xml" ContentType="application/vnd.ms-excel.controlproperties+xml"/>
  <Override PartName="/xl/ctrlProps/ctrlProp382.xml" ContentType="application/vnd.ms-excel.controlproperties+xml"/>
  <Override PartName="/xl/ctrlProps/ctrlProp200.xml" ContentType="application/vnd.ms-excel.controlproperties+xml"/>
  <Override PartName="/xl/ctrlProps/ctrlProp196.xml" ContentType="application/vnd.ms-excel.controlproperties+xml"/>
  <Override PartName="/xl/ctrlProps/ctrlProp79.xml" ContentType="application/vnd.ms-excel.controlproperties+xml"/>
  <Override PartName="/xl/ctrlProps/ctrlProp58.xml" ContentType="application/vnd.ms-excel.controlproperties+xml"/>
  <Override PartName="/xl/ctrlProps/ctrlProp361.xml" ContentType="application/vnd.ms-excel.controlproperties+xml"/>
  <Override PartName="/xl/ctrlProps/ctrlProp340.xml" ContentType="application/vnd.ms-excel.controlproperties+xml"/>
  <Override PartName="/xl/ctrlProps/ctrlProp319.xml" ContentType="application/vnd.ms-excel.controlproperties+xml"/>
  <Override PartName="/xl/ctrlProps/ctrlProp298.xml" ContentType="application/vnd.ms-excel.controlproperties+xml"/>
  <Override PartName="/xl/ctrlProps/ctrlProp175.xml" ContentType="application/vnd.ms-excel.controlproperties+xml"/>
  <Override PartName="/xl/ctrlProps/ctrlProp154.xml" ContentType="application/vnd.ms-excel.controlproperties+xml"/>
  <Override PartName="/xl/ctrlProps/ctrlProp133.xml" ContentType="application/vnd.ms-excel.controlproperties+xml"/>
  <Override PartName="/xl/ctrlProps/ctrlProp112.xml" ContentType="application/vnd.ms-excel.controlproperties+xml"/>
  <Override PartName="/xl/ctrlProps/ctrlProp37.xml" ContentType="application/vnd.ms-excel.controlproperties+xml"/>
  <Override PartName="/xl/ctrlProps/ctrlProp294.xml" ContentType="application/vnd.ms-excel.controlproperties+xml"/>
  <Override PartName="/xl/ctrlProps/ctrlProp273.xml" ContentType="application/vnd.ms-excel.controlproperties+xml"/>
  <Override PartName="/xl/ctrlProps/ctrlProp252.xml" ContentType="application/vnd.ms-excel.controlproperties+xml"/>
  <Override PartName="/xl/ctrlProps/ctrlProp26.xml" ContentType="application/vnd.ms-excel.controlproperties+xml"/>
  <Override PartName="/xl/drawings/drawing1.xml" ContentType="application/vnd.openxmlformats-officedocument.drawing+xml"/>
  <Override PartName="/xl/ctrlProps/ctrlProp231.xml" ContentType="application/vnd.ms-excel.controlproperties+xml"/>
  <Override PartName="/xl/ctrlProps/ctrlProp210.xml" ContentType="application/vnd.ms-excel.controlproperties+xml"/>
  <Override PartName="/xl/ctrlProps/ctrlProp89.xml" ContentType="application/vnd.ms-excel.controlproperties+xml"/>
  <Override PartName="/xl/ctrlProps/ctrlProp68.xml" ContentType="application/vnd.ms-excel.controlproperties+xml"/>
  <Override PartName="/xl/ctrlProps/ctrlProp406.xml" ContentType="application/vnd.ms-excel.controlproperties+xml"/>
  <Override PartName="/xl/ctrlProps/ctrlProp392.xml" ContentType="application/vnd.ms-excel.controlproperties+xml"/>
  <Override PartName="/xl/ctrlProps/ctrlProp371.xml" ContentType="application/vnd.ms-excel.controlproperties+xml"/>
  <Override PartName="/xl/ctrlProps/ctrlProp350.xml" ContentType="application/vnd.ms-excel.controlproperties+xml"/>
  <Override PartName="/xl/ctrlProps/ctrlProp329.xml" ContentType="application/vnd.ms-excel.controlproperties+xml"/>
  <Override PartName="/xl/ctrlProps/ctrlProp308.xml" ContentType="application/vnd.ms-excel.controlproperties+xml"/>
  <Override PartName="/xl/ctrlProps/ctrlProp185.xml" ContentType="application/vnd.ms-excel.controlproperties+xml"/>
  <Override PartName="/xl/ctrlProps/ctrlProp164.xml" ContentType="application/vnd.ms-excel.controlproperties+xml"/>
  <Override PartName="/xl/ctrlProps/ctrlProp143.xml" ContentType="application/vnd.ms-excel.controlproperties+xml"/>
  <Override PartName="/xl/ctrlProps/ctrlProp122.xml" ContentType="application/vnd.ms-excel.controlproperties+xml"/>
  <Override PartName="/xl/ctrlProps/ctrlProp101.xml" ContentType="application/vnd.ms-excel.controlproperties+xml"/>
  <Override PartName="/xl/ctrlProps/ctrlProp47.xml" ContentType="application/vnd.ms-excel.controlproperties+xml"/>
  <Override PartName="/xl/ctrlProps/ctrlProp283.xml" ContentType="application/vnd.ms-excel.controlproperties+xml"/>
  <Override PartName="/xl/ctrlProps/ctrlProp262.xml" ContentType="application/vnd.ms-excel.controlproperties+xml"/>
  <Override PartName="/xl/ctrlProps/ctrlProp36.xml" ContentType="application/vnd.ms-excel.controlproperties+xml"/>
  <Override PartName="/xl/ctrlProps/ctrlProp15.xml" ContentType="application/vnd.ms-excel.controlproperties+xml"/>
  <Override PartName="/xl/ctrlProps/ctrlProp241.xml" ContentType="application/vnd.ms-excel.controlproperties+xml"/>
  <Override PartName="/xl/ctrlProps/ctrlProp220.xml" ContentType="application/vnd.ms-excel.controlproperties+xml"/>
  <Override PartName="/xl/ctrlProps/ctrlProp199.xml" ContentType="application/vnd.ms-excel.controlproperties+xml"/>
  <Override PartName="/xl/ctrlProps/ctrlProp381.xml" ContentType="application/vnd.ms-excel.controlproperties+xml"/>
  <Override PartName="/xl/ctrlProps/ctrlProp360.xml" ContentType="application/vnd.ms-excel.controlproperties+xml"/>
  <Override PartName="/xl/ctrlProps/ctrlProp339.xml" ContentType="application/vnd.ms-excel.controlproperties+xml"/>
  <Override PartName="/xl/ctrlProps/ctrlProp318.xml" ContentType="application/vnd.ms-excel.controlproperties+xml"/>
  <Override PartName="/xl/ctrlProps/ctrlProp195.xml" ContentType="application/vnd.ms-excel.controlproperties+xml"/>
  <Override PartName="/xl/ctrlProps/ctrlProp174.xml" ContentType="application/vnd.ms-excel.controlproperties+xml"/>
  <Override PartName="/xl/ctrlProps/ctrlProp153.xml" ContentType="application/vnd.ms-excel.controlproperties+xml"/>
  <Override PartName="/xl/ctrlProps/ctrlProp132.xml" ContentType="application/vnd.ms-excel.controlproperties+xml"/>
  <Override PartName="/xl/ctrlProps/ctrlProp78.xml" ContentType="application/vnd.ms-excel.controlproperties+xml"/>
  <Override PartName="/xl/ctrlProps/ctrlProp57.xml" ContentType="application/vnd.ms-excel.controlproperties+xml"/>
  <Override PartName="/xl/ctrlProps/ctrlProp297.xml" ContentType="application/vnd.ms-excel.controlproperties+xml"/>
  <Override PartName="/xl/ctrlProps/ctrlProp293.xml" ContentType="application/vnd.ms-excel.controlproperties+xml"/>
  <Override PartName="/xl/ctrlProps/ctrlProp272.xml" ContentType="application/vnd.ms-excel.controlproperties+xml"/>
  <Override PartName="/xl/ctrlProps/ctrlProp111.xml" ContentType="application/vnd.ms-excel.controlproperties+xml"/>
  <Override PartName="/xl/ctrlProps/ctrlProp46.xml" ContentType="application/vnd.ms-excel.controlproperties+xml"/>
  <Override PartName="/xl/ctrlProps/ctrlProp25.xml" ContentType="application/vnd.ms-excel.controlproperties+xml"/>
  <Override PartName="/xl/ctrlProps/ctrlProp251.xml" ContentType="application/vnd.ms-excel.controlproperties+xml"/>
  <Override PartName="/xl/ctrlProps/ctrlProp230.xml" ContentType="application/vnd.ms-excel.controlproperties+xml"/>
  <Override PartName="/xl/ctrlProps/ctrlProp209.xml" ContentType="application/vnd.ms-excel.controlproperties+xml"/>
  <Override PartName="/xl/ctrlProps/ctrlProp405.xml" ContentType="application/vnd.ms-excel.controlproperties+xml"/>
  <Override PartName="/xl/ctrlProps/ctrlProp391.xml" ContentType="application/vnd.ms-excel.controlproperties+xml"/>
  <Override PartName="/xl/ctrlProps/ctrlProp370.xml" ContentType="application/vnd.ms-excel.controlproperties+xml"/>
  <Override PartName="/xl/ctrlProps/ctrlProp349.xml" ContentType="application/vnd.ms-excel.controlproperties+xml"/>
  <Override PartName="/xl/ctrlProps/ctrlProp328.xml" ContentType="application/vnd.ms-excel.controlproperties+xml"/>
  <Override PartName="/xl/ctrlProps/ctrlProp184.xml" ContentType="application/vnd.ms-excel.controlproperties+xml"/>
  <Override PartName="/xl/ctrlProps/ctrlProp163.xml" ContentType="application/vnd.ms-excel.controlproperties+xml"/>
  <Override PartName="/xl/ctrlProps/ctrlProp142.xml" ContentType="application/vnd.ms-excel.controlproperties+xml"/>
  <Override PartName="/xl/ctrlProps/ctrlProp88.xml" ContentType="application/vnd.ms-excel.controlproperties+xml"/>
  <Override PartName="/xl/ctrlProps/ctrlProp67.xml" ContentType="application/vnd.ms-excel.controlproperties+xml"/>
  <Override PartName="/xl/ctrlProps/ctrlProp307.xml" ContentType="application/vnd.ms-excel.controlproperties+xml"/>
  <Override PartName="/xl/ctrlProps/ctrlProp121.xml" ContentType="application/vnd.ms-excel.controlproperties+xml"/>
  <Override PartName="/xl/ctrlProps/ctrlProp100.xml" ContentType="application/vnd.ms-excel.controlproperties+xml"/>
  <Override PartName="/xl/ctrlProps/ctrlProp56.xml" ContentType="application/vnd.ms-excel.controlproperties+xml"/>
  <Override PartName="/xl/ctrlProps/ctrlProp35.xml" ContentType="application/vnd.ms-excel.controlproperties+xml"/>
  <Override PartName="/xl/ctrlProps/ctrlProp14.xml" ContentType="application/vnd.ms-excel.controlproperties+xml"/>
  <Override PartName="/xl/ctrlProps/ctrlProp282.xml" ContentType="application/vnd.ms-excel.controlproperties+xml"/>
  <Override PartName="/xl/ctrlProps/ctrlProp261.xml" ContentType="application/vnd.ms-excel.controlproperties+xml"/>
  <Override PartName="/xl/ctrlProps/ctrlProp240.xml" ContentType="application/vnd.ms-excel.controlproperties+xml"/>
  <Override PartName="/xl/ctrlProps/ctrlProp219.xml" ContentType="application/vnd.ms-excel.controlproperties+xml"/>
  <Override PartName="/xl/ctrlProps/ctrlProp198.xml" ContentType="application/vnd.ms-excel.controlproperties+xml"/>
  <Override PartName="/xl/ctrlProps/ctrlProp380.xml" ContentType="application/vnd.ms-excel.controlproperties+xml"/>
  <Override PartName="/xl/ctrlProps/ctrlProp359.xml" ContentType="application/vnd.ms-excel.controlproperties+xml"/>
  <Override PartName="/xl/ctrlProps/ctrlProp338.xml" ContentType="application/vnd.ms-excel.controlproperties+xml"/>
  <Override PartName="/xl/ctrlProps/ctrlProp194.xml" ContentType="application/vnd.ms-excel.controlproperties+xml"/>
  <Override PartName="/xl/ctrlProps/ctrlProp173.xml" ContentType="application/vnd.ms-excel.controlproperties+xml"/>
  <Override PartName="/xl/ctrlProps/ctrlProp152.xml" ContentType="application/vnd.ms-excel.controlproperties+xml"/>
  <Override PartName="/xl/ctrlProps/ctrlProp77.xml" ContentType="application/vnd.ms-excel.controlproperties+xml"/>
  <Override PartName="/xl/ctrlProps/ctrlProp317.xml" ContentType="application/vnd.ms-excel.controlproperties+xml"/>
  <Override PartName="/xl/ctrlProps/ctrlProp131.xml" ContentType="application/vnd.ms-excel.controlproperties+xml"/>
  <Override PartName="/xl/ctrlProps/ctrlProp110.xml" ContentType="application/vnd.ms-excel.controlproperties+xml"/>
  <Override PartName="/xl/ctrlProps/ctrlProp66.xml" ContentType="application/vnd.ms-excel.controlproperties+xml"/>
  <Override PartName="/xl/ctrlProps/ctrlProp45.xml" ContentType="application/vnd.ms-excel.controlproperties+xml"/>
  <Override PartName="/xl/ctrlProps/ctrlProp24.xml" ContentType="application/vnd.ms-excel.controlproperties+xml"/>
  <Override PartName="/xl/ctrlProps/ctrlProp306.xml" ContentType="application/vnd.ms-excel.controlproperties+xml"/>
  <Override PartName="/xl/ctrlProps/ctrlProp292.xml" ContentType="application/vnd.ms-excel.controlproperties+xml"/>
  <Override PartName="/xl/ctrlProps/ctrlProp271.xml" ContentType="application/vnd.ms-excel.controlproperties+xml"/>
  <Override PartName="/xl/ctrlProps/ctrlProp250.xml" ContentType="application/vnd.ms-excel.controlproperties+xml"/>
  <Override PartName="/xl/ctrlProps/ctrlProp229.xml" ContentType="application/vnd.ms-excel.controlproperties+xml"/>
  <Override PartName="/xl/ctrlProps/ctrlProp208.xml" ContentType="application/vnd.ms-excel.controlproperties+xml"/>
  <Override PartName="/xl/ctrlProps/ctrlProp404.xml" ContentType="application/vnd.ms-excel.controlproperties+xml"/>
  <Override PartName="/xl/ctrlProps/ctrlProp390.xml" ContentType="application/vnd.ms-excel.controlproperties+xml"/>
  <Override PartName="/xl/ctrlProps/ctrlProp369.xml" ContentType="application/vnd.ms-excel.controlproperties+xml"/>
  <Override PartName="/xl/ctrlProps/ctrlProp348.xml" ContentType="application/vnd.ms-excel.controlproperties+xml"/>
  <Override PartName="/xl/ctrlProps/ctrlProp183.xml" ContentType="application/vnd.ms-excel.controlproperties+xml"/>
  <Override PartName="/xl/ctrlProps/ctrlProp162.xml" ContentType="application/vnd.ms-excel.controlproperties+xml"/>
  <Override PartName="/xl/ctrlProps/ctrlProp87.xml" ContentType="application/vnd.ms-excel.controlproperties+xml"/>
  <Override PartName="/xl/ctrlProps/ctrlProp327.xml" ContentType="application/vnd.ms-excel.controlproperties+xml"/>
  <Override PartName="/xl/ctrlProps/ctrlProp141.xml" ContentType="application/vnd.ms-excel.controlproperties+xml"/>
  <Override PartName="/xl/ctrlProps/ctrlProp120.xml" ContentType="application/vnd.ms-excel.controlproperties+xml"/>
  <Override PartName="/xl/ctrlProps/ctrlProp99.xml" ContentType="application/vnd.ms-excel.controlproperties+xml"/>
  <Override PartName="/xl/ctrlProps/ctrlProp76.xml" ContentType="application/vnd.ms-excel.controlproperties+xml"/>
  <Override PartName="/xl/ctrlProps/ctrlProp55.xml" ContentType="application/vnd.ms-excel.controlproperties+xml"/>
  <Override PartName="/xl/ctrlProps/ctrlProp34.xml" ContentType="application/vnd.ms-excel.controlproperties+xml"/>
  <Override PartName="/xl/ctrlProps/ctrlProp316.xml" ContentType="application/vnd.ms-excel.controlproperties+xml"/>
  <Override PartName="/xl/ctrlProps/ctrlProp281.xml" ContentType="application/vnd.ms-excel.controlproperties+xml"/>
  <Override PartName="/xl/ctrlProps/ctrlProp260.xml" ContentType="application/vnd.ms-excel.controlproperties+xml"/>
  <Override PartName="/xl/ctrlProps/ctrlProp239.xml" ContentType="application/vnd.ms-excel.controlproperties+xml"/>
  <Override PartName="/xl/ctrlProps/ctrlProp218.xml" ContentType="application/vnd.ms-excel.controlproperties+xml"/>
  <Override PartName="/xl/ctrlProps/ctrlProp13.xml" ContentType="application/vnd.ms-excel.controlproperties+xml"/>
  <Override PartName="/xl/ctrlProps/ctrlProp379.xml" ContentType="application/vnd.ms-excel.controlproperties+xml"/>
  <Override PartName="/xl/ctrlProps/ctrlProp197.xml" ContentType="application/vnd.ms-excel.controlproperties+xml"/>
  <Override PartName="/xl/ctrlProps/ctrlProp193.xml" ContentType="application/vnd.ms-excel.controlproperties+xml"/>
  <Override PartName="/xl/ctrlProps/ctrlProp358.xml" ContentType="application/vnd.ms-excel.controlproperties+xml"/>
  <Override PartName="/xl/ctrlProps/ctrlProp337.xml" ContentType="application/vnd.ms-excel.controlproperties+xml"/>
  <Override PartName="/xl/ctrlProps/ctrlProp172.xml" ContentType="application/vnd.ms-excel.controlproperties+xml"/>
  <Override PartName="/xl/ctrlProps/ctrlProp151.xml" ContentType="application/vnd.ms-excel.controlproperties+xml"/>
  <Override PartName="/xl/ctrlProps/ctrlProp130.xml" ContentType="application/vnd.ms-excel.controlproperties+xml"/>
  <Override PartName="/xl/ctrlProps/ctrlProp109.xml" ContentType="application/vnd.ms-excel.controlproperties+xml"/>
  <Override PartName="/xl/ctrlProps/ctrlProp86.xml" ContentType="application/vnd.ms-excel.controlproperties+xml"/>
  <Override PartName="/xl/ctrlProps/ctrlProp65.xml" ContentType="application/vnd.ms-excel.controlproperties+xml"/>
  <Override PartName="/xl/ctrlProps/ctrlProp44.xml" ContentType="application/vnd.ms-excel.controlproperties+xml"/>
  <Override PartName="/xl/ctrlProps/ctrlProp326.xml" ContentType="application/vnd.ms-excel.controlproperties+xml"/>
  <Override PartName="/xl/ctrlProps/ctrlProp305.xml" ContentType="application/vnd.ms-excel.controlproperties+xml"/>
  <Override PartName="/xl/ctrlProps/ctrlProp291.xml" ContentType="application/vnd.ms-excel.controlproperties+xml"/>
  <Override PartName="/xl/ctrlProps/ctrlProp270.xml" ContentType="application/vnd.ms-excel.controlproperties+xml"/>
  <Override PartName="/xl/ctrlProps/ctrlProp249.xml" ContentType="application/vnd.ms-excel.controlproperties+xml"/>
  <Override PartName="/xl/ctrlProps/ctrlProp228.xml" ContentType="application/vnd.ms-excel.controlproperties+xml"/>
  <Override PartName="/xl/ctrlProps/ctrlProp23.xml" ContentType="application/vnd.ms-excel.controlproperties+xml"/>
  <Override PartName="/xl/ctrlProps/ctrlProp389.xml" ContentType="application/vnd.ms-excel.controlproperties+xml"/>
  <Override PartName="/xl/ctrlProps/ctrlProp207.xml" ContentType="application/vnd.ms-excel.controlproperties+xml"/>
  <Override PartName="/xl/ctrlProps/ctrlProp6.xml" ContentType="application/vnd.ms-excel.controlproperties+xml"/>
  <Override PartName="/xl/ctrlProps/ctrlProp403.xml" ContentType="application/vnd.ms-excel.controlproperties+xml"/>
  <Override PartName="/xl/ctrlProps/ctrlProp368.xml" ContentType="application/vnd.ms-excel.controlproperties+xml"/>
  <Override PartName="/xl/ctrlProps/ctrlProp347.xml" ContentType="application/vnd.ms-excel.controlproperties+xml"/>
  <Override PartName="/xl/ctrlProps/ctrlProp182.xml" ContentType="application/vnd.ms-excel.controlproperties+xml"/>
  <Override PartName="/xl/ctrlProps/ctrlProp161.xml" ContentType="application/vnd.ms-excel.controlproperties+xml"/>
  <Override PartName="/xl/ctrlProps/ctrlProp140.xml" ContentType="application/vnd.ms-excel.controlproperties+xml"/>
  <Override PartName="/xl/ctrlProps/ctrlProp119.xml" ContentType="application/vnd.ms-excel.controlproperties+xml"/>
  <Override PartName="/xl/ctrlProps/ctrlProp98.xml" ContentType="application/vnd.ms-excel.controlproperties+xml"/>
  <Override PartName="/xl/ctrlProps/ctrlProp96.xml" ContentType="application/vnd.ms-excel.controlproperties+xml"/>
  <Override PartName="/xl/ctrlProps/ctrlProp75.xml" ContentType="application/vnd.ms-excel.controlproperties+xml"/>
  <Override PartName="/xl/ctrlProps/ctrlProp336.xml" ContentType="application/vnd.ms-excel.controlproperties+xml"/>
  <Override PartName="/xl/ctrlProps/ctrlProp315.xml" ContentType="application/vnd.ms-excel.controlproperties+xml"/>
  <Override PartName="/xl/ctrlProps/ctrlProp280.xml" ContentType="application/vnd.ms-excel.controlproperties+xml"/>
  <Override PartName="/xl/ctrlProps/ctrlProp259.xml" ContentType="application/vnd.ms-excel.controlproperties+xml"/>
  <Override PartName="/xl/ctrlProps/ctrlProp54.xml" ContentType="application/vnd.ms-excel.controlproperties+xml"/>
  <Override PartName="/xl/ctrlProps/ctrlProp33.xml" ContentType="application/vnd.ms-excel.controlproperties+xml"/>
  <Override PartName="/xl/ctrlProps/ctrlProp12.xml" ContentType="application/vnd.ms-excel.controlproperties+xml"/>
  <Override PartName="/xl/ctrlProps/ctrlProp238.xml" ContentType="application/vnd.ms-excel.controlproperties+xml"/>
  <Override PartName="/xl/ctrlProps/ctrlProp217.xml" ContentType="application/vnd.ms-excel.controlproperties+xml"/>
  <Override PartName="/xl/ctrlProps/ctrlProp378.xml" ContentType="application/vnd.ms-excel.controlproperties+xml"/>
  <Override PartName="/xl/ctrlProps/ctrlProp357.xml" ContentType="application/vnd.ms-excel.controlproperties+xml"/>
  <Override PartName="/xl/ctrlProps/ctrlProp206.xml" ContentType="application/vnd.ms-excel.controlproperties+xml"/>
  <Override PartName="/xl/ctrlProps/ctrlProp192.xml" ContentType="application/vnd.ms-excel.controlproperties+xml"/>
  <Override PartName="/xl/ctrlProps/ctrlProp171.xml" ContentType="application/vnd.ms-excel.controlproperties+xml"/>
  <Override PartName="/xl/ctrlProps/ctrlProp150.xml" ContentType="application/vnd.ms-excel.controlproperties+xml"/>
  <Override PartName="/xl/ctrlProps/ctrlProp129.xml" ContentType="application/vnd.ms-excel.controlproperties+xml"/>
  <Override PartName="/xl/ctrlProps/ctrlProp108.xml" ContentType="application/vnd.ms-excel.controlproperties+xml"/>
  <Override PartName="/xl/ctrlProps/ctrlProp85.xml" ContentType="application/vnd.ms-excel.controlproperties+xml"/>
  <Override PartName="/xl/ctrlProps/ctrlProp346.xml" ContentType="application/vnd.ms-excel.controlproperties+xml"/>
  <Override PartName="/xl/ctrlProps/ctrlProp325.xml" ContentType="application/vnd.ms-excel.controlproperties+xml"/>
  <Override PartName="/xl/ctrlProps/ctrlProp304.xml" ContentType="application/vnd.ms-excel.controlproperties+xml"/>
  <Override PartName="/xl/ctrlProps/ctrlProp290.xml" ContentType="application/vnd.ms-excel.controlproperties+xml"/>
  <Override PartName="/xl/ctrlProps/ctrlProp269.xml" ContentType="application/vnd.ms-excel.controlproperties+xml"/>
  <Override PartName="/xl/ctrlProps/ctrlProp64.xml" ContentType="application/vnd.ms-excel.controlproperties+xml"/>
  <Override PartName="/xl/ctrlProps/ctrlProp43.xml" ContentType="application/vnd.ms-excel.controlproperties+xml"/>
  <Override PartName="/xl/ctrlProps/ctrlProp22.xml" ContentType="application/vnd.ms-excel.controlproperties+xml"/>
  <Override PartName="/xl/ctrlProps/ctrlProp248.xml" ContentType="application/vnd.ms-excel.controlproperties+xml"/>
  <Override PartName="/xl/ctrlProps/ctrlProp227.xml" ContentType="application/vnd.ms-excel.controlproperties+xml"/>
  <Override PartName="/xl/ctrlProps/ctrlProp402.xml" ContentType="application/vnd.ms-excel.controlproperties+xml"/>
  <Override PartName="/xl/ctrlProps/ctrlProp388.xml" ContentType="application/vnd.ms-excel.controlproperties+xml"/>
  <Override PartName="/xl/ctrlProps/ctrlProp367.xml" ContentType="application/vnd.ms-excel.controlproperties+xml"/>
  <Override PartName="/xl/ctrlProps/ctrlProp216.xml" ContentType="application/vnd.ms-excel.controlproperties+xml"/>
  <Override PartName="/xl/ctrlProps/ctrlProp181.xml" ContentType="application/vnd.ms-excel.controlproperties+xml"/>
  <Override PartName="/xl/ctrlProps/ctrlProp160.xml" ContentType="application/vnd.ms-excel.controlproperties+xml"/>
  <Override PartName="/xl/ctrlProps/ctrlProp139.xml" ContentType="application/vnd.ms-excel.controlproperties+xml"/>
  <Override PartName="/xl/ctrlProps/ctrlProp118.xml" ContentType="application/vnd.ms-excel.controlproperties+xml"/>
  <Override PartName="/xl/ctrlProps/ctrlProp95.xml" ContentType="application/vnd.ms-excel.controlproperties+xml"/>
  <Override PartName="/xl/ctrlProps/ctrlProp5.xml" ContentType="application/vnd.ms-excel.controlproperties+xml"/>
  <Override PartName="/xl/ctrlProps/ctrlProp356.xml" ContentType="application/vnd.ms-excel.controlproperties+xml"/>
  <Override PartName="/xl/ctrlProps/ctrlProp335.xml" ContentType="application/vnd.ms-excel.controlproperties+xml"/>
  <Override PartName="/xl/ctrlProps/ctrlProp314.xml" ContentType="application/vnd.ms-excel.controlproperties+xml"/>
  <Override PartName="/xl/ctrlProps/ctrlProp279.xml" ContentType="application/vnd.ms-excel.controlproperties+xml"/>
  <Override PartName="/xl/ctrlProps/ctrlProp97.xml" ContentType="application/vnd.ms-excel.controlproperties+xml"/>
  <Override PartName="/xl/ctrlProps/ctrlProp74.xml" ContentType="application/vnd.ms-excel.controlproperties+xml"/>
  <Override PartName="/xl/ctrlProps/ctrlProp53.xml" ContentType="application/vnd.ms-excel.controlproperties+xml"/>
  <Override PartName="/xl/ctrlProps/ctrlProp32.xml" ContentType="application/vnd.ms-excel.controlproperties+xml"/>
  <Override PartName="/xl/ctrlProps/ctrlProp11.xml" ContentType="application/vnd.ms-excel.controlproperties+xml"/>
  <Override PartName="/xl/ctrlProps/ctrlProp258.xml" ContentType="application/vnd.ms-excel.controlproperties+xml"/>
  <Override PartName="/xl/ctrlProps/ctrlProp237.xml" ContentType="application/vnd.ms-excel.controlproperties+xml"/>
  <Override PartName="/xl/ctrlProps/ctrlProp412.xml" ContentType="application/vnd.ms-excel.controlproperties+xml"/>
  <Override PartName="/xl/ctrlProps/ctrlProp377.xml" ContentType="application/vnd.ms-excel.controlproperties+xml"/>
  <Override PartName="/xl/ctrlProps/ctrlProp226.xml" ContentType="application/vnd.ms-excel.controlproperties+xml"/>
  <Override PartName="/xl/ctrlProps/ctrlProp205.xml" ContentType="application/vnd.ms-excel.controlproperties+xml"/>
  <Override PartName="/xl/ctrlProps/ctrlProp191.xml" ContentType="application/vnd.ms-excel.controlproperties+xml"/>
  <Override PartName="/xl/ctrlProps/ctrlProp170.xml" ContentType="application/vnd.ms-excel.controlproperties+xml"/>
  <Override PartName="/xl/ctrlProps/ctrlProp149.xml" ContentType="application/vnd.ms-excel.controlproperties+xml"/>
  <Override PartName="/xl/ctrlProps/ctrlProp366.xml" ContentType="application/vnd.ms-excel.controlproperties+xml"/>
  <Override PartName="/xl/ctrlProps/ctrlProp345.xml" ContentType="application/vnd.ms-excel.controlproperties+xml"/>
  <Override PartName="/xl/ctrlProps/ctrlProp324.xml" ContentType="application/vnd.ms-excel.controlproperties+xml"/>
  <Override PartName="/xl/ctrlProps/ctrlProp128.xml" ContentType="application/vnd.ms-excel.controlproperties+xml"/>
  <Override PartName="/xl/ctrlProps/ctrlProp107.xml" ContentType="application/vnd.ms-excel.controlproperties+xml"/>
  <Override PartName="/xl/ctrlProps/ctrlProp84.xml" ContentType="application/vnd.ms-excel.controlproperties+xml"/>
  <Override PartName="/xl/ctrlProps/ctrlProp63.xml" ContentType="application/vnd.ms-excel.controlproperties+xml"/>
  <Override PartName="/xl/ctrlProps/ctrlProp42.xml" ContentType="application/vnd.ms-excel.controlproperties+xml"/>
  <Override PartName="/xl/ctrlProps/ctrlProp21.xml" ContentType="application/vnd.ms-excel.controlproperties+xml"/>
  <Override PartName="/xl/ctrlProps/ctrlProp303.xml" ContentType="application/vnd.ms-excel.controlproperties+xml"/>
  <Override PartName="/xl/ctrlProps/ctrlProp289.xml" ContentType="application/vnd.ms-excel.controlproperties+xml"/>
  <Override PartName="/xl/ctrlProps/ctrlProp268.xml" ContentType="application/vnd.ms-excel.controlproperties+xml"/>
  <Override PartName="/xl/ctrlProps/ctrlProp247.xml" ContentType="application/vnd.ms-excel.controlproperties+xml"/>
  <Override PartName="/xl/ctrlProps/ctrlProp401.xml" ContentType="application/vnd.ms-excel.controlproperties+xml"/>
  <Override PartName="/xl/ctrlProps/ctrlProp387.xml" ContentType="application/vnd.ms-excel.controlproperties+xml"/>
  <Override PartName="/xl/ctrlProps/ctrlProp236.xml" ContentType="application/vnd.ms-excel.controlproperties+xml"/>
  <Override PartName="/xl/ctrlProps/ctrlProp215.xml" ContentType="application/vnd.ms-excel.controlproperties+xml"/>
  <Override PartName="/xl/ctrlProps/ctrlProp180.xml" ContentType="application/vnd.ms-excel.controlproperties+xml"/>
  <Override PartName="/xl/ctrlProps/ctrlProp159.xml" ContentType="application/vnd.ms-excel.controlproperties+xml"/>
  <Override PartName="/xl/ctrlProps/ctrlProp4.xml" ContentType="application/vnd.ms-excel.controlproperties+xml"/>
  <Override PartName="/xl/ctrlProps/ctrlProp376.xml" ContentType="application/vnd.ms-excel.controlproperties+xml"/>
  <Override PartName="/xl/ctrlProps/ctrlProp355.xml" ContentType="application/vnd.ms-excel.controlproperties+xml"/>
  <Override PartName="/xl/ctrlProps/ctrlProp138.xml" ContentType="application/vnd.ms-excel.controlproperties+xml"/>
  <Override PartName="/xl/ctrlProps/ctrlProp117.xml" ContentType="application/vnd.ms-excel.controlproperties+xml"/>
  <Override PartName="/xl/ctrlProps/ctrlProp94.xml" ContentType="application/vnd.ms-excel.controlproperties+xml"/>
  <Override PartName="/xl/ctrlProps/ctrlProp73.xml" ContentType="application/vnd.ms-excel.controlproperties+xml"/>
  <Override PartName="/xl/ctrlProps/ctrlProp52.xml" ContentType="application/vnd.ms-excel.controlproperties+xml"/>
  <Override PartName="/xl/ctrlProps/ctrlProp31.xml" ContentType="application/vnd.ms-excel.controlproperties+xml"/>
  <Override PartName="/xl/ctrlProps/ctrlProp334.xml" ContentType="application/vnd.ms-excel.controlproperties+xml"/>
  <Override PartName="/xl/ctrlProps/ctrlProp313.xml" ContentType="application/vnd.ms-excel.controlproperties+xml"/>
  <Override PartName="/xl/ctrlProps/ctrlProp278.xml" ContentType="application/vnd.ms-excel.controlproperties+xml"/>
  <Override PartName="/xl/ctrlProps/ctrlProp257.xml" ContentType="application/vnd.ms-excel.controlproperties+xml"/>
  <Override PartName="/xl/ctrlProps/ctrlProp106.xml" ContentType="application/vnd.ms-excel.controlproperties+xml"/>
  <Override PartName="/xl/ctrlProps/ctrlProp10.xml" ContentType="application/vnd.ms-excel.controlproperties+xml"/>
  <Override PartName="/xl/ctrlProps/ctrlProp411.xml" ContentType="application/vnd.ms-excel.controlproperties+xml"/>
  <Override PartName="/xl/ctrlProps/ctrlProp246.xml" ContentType="application/vnd.ms-excel.controlproperties+xml"/>
  <Override PartName="/xl/ctrlProps/ctrlProp225.xml" ContentType="application/vnd.ms-excel.controlproperties+xml"/>
  <Override PartName="/xl/ctrlProps/ctrlProp204.xml" ContentType="application/vnd.ms-excel.controlproperties+xml"/>
  <Override PartName="/xl/ctrlProps/ctrlProp190.xml" ContentType="application/vnd.ms-excel.controlproperties+xml"/>
  <Override PartName="/xl/ctrlProps/ctrlProp169.xml" ContentType="application/vnd.ms-excel.controlproperties+xml"/>
  <Override PartName="/xl/ctrlProps/ctrlProp386.xml" ContentType="application/vnd.ms-excel.controlproperties+xml"/>
  <Override PartName="/xl/ctrlProps/ctrlProp365.xml" ContentType="application/vnd.ms-excel.controlproperties+xml"/>
  <Override PartName="/xl/ctrlProps/ctrlProp148.xml" ContentType="application/vnd.ms-excel.controlproperties+xml"/>
  <Override PartName="/xl/ctrlProps/ctrlProp127.xml" ContentType="application/vnd.ms-excel.controlproperties+xml"/>
  <Override PartName="/xl/ctrlProps/ctrlProp83.xml" ContentType="application/vnd.ms-excel.controlproperties+xml"/>
  <Override PartName="/xl/ctrlProps/ctrlProp62.xml" ContentType="application/vnd.ms-excel.controlproperties+xml"/>
  <Override PartName="/xl/ctrlProps/ctrlProp41.xml" ContentType="application/vnd.ms-excel.controlproperties+xml"/>
  <Override PartName="/xl/ctrlProps/ctrlProp344.xml" ContentType="application/vnd.ms-excel.controlproperties+xml"/>
  <Override PartName="/xl/ctrlProps/ctrlProp323.xml" ContentType="application/vnd.ms-excel.controlproperties+xml"/>
  <Override PartName="/xl/ctrlProps/ctrlProp302.xml" ContentType="application/vnd.ms-excel.controlproperties+xml"/>
  <Override PartName="/xl/ctrlProps/ctrlProp288.xml" ContentType="application/vnd.ms-excel.controlproperties+xml"/>
  <Override PartName="/xl/ctrlProps/ctrlProp267.xml" ContentType="application/vnd.ms-excel.controlproperties+xml"/>
  <Override PartName="/xl/ctrlProps/ctrlProp116.xml" ContentType="application/vnd.ms-excel.controlproperties+xml"/>
  <Override PartName="/xl/ctrlProps/ctrlProp20.xml" ContentType="application/vnd.ms-excel.controlproperties+xml"/>
  <Override PartName="/xl/ctrlProps/ctrlProp256.xml" ContentType="application/vnd.ms-excel.controlproperties+xml"/>
  <Override PartName="/xl/ctrlProps/ctrlProp235.xml" ContentType="application/vnd.ms-excel.controlproperties+xml"/>
  <Override PartName="/xl/ctrlProps/ctrlProp3.xml" ContentType="application/vnd.ms-excel.controlproperties+xml"/>
  <Override PartName="/xl/ctrlProps/ctrlProp400.xml" ContentType="application/vnd.ms-excel.controlproperties+xml"/>
  <Override PartName="/xl/ctrlProps/ctrlProp396.xml" ContentType="application/vnd.ms-excel.controlproperties+xml"/>
  <Override PartName="/xl/ctrlProps/ctrlProp375.xml" ContentType="application/vnd.ms-excel.controlproperties+xml"/>
  <Override PartName="/xl/ctrlProps/ctrlProp214.xml" ContentType="application/vnd.ms-excel.controlproperties+xml"/>
  <Override PartName="/xl/ctrlProps/ctrlProp179.xml" ContentType="application/vnd.ms-excel.controlproperties+xml"/>
  <Override PartName="/xl/ctrlProps/ctrlProp158.xml" ContentType="application/vnd.ms-excel.controlproperties+xml"/>
  <Override PartName="/xl/ctrlProps/ctrlProp137.xml" ContentType="application/vnd.ms-excel.controlproperties+xml"/>
  <Override PartName="/xl/ctrlProps/ctrlProp93.xml" ContentType="application/vnd.ms-excel.controlproperties+xml"/>
  <Override PartName="/xl/ctrlProps/ctrlProp72.xml" ContentType="application/vnd.ms-excel.controlproperties+xml"/>
  <Override PartName="/xl/ctrlProps/ctrlProp51.xml" ContentType="application/vnd.ms-excel.controlproperties+xml"/>
  <Override PartName="/xl/ctrlProps/ctrlProp354.xml" ContentType="application/vnd.ms-excel.controlproperties+xml"/>
  <Override PartName="/xl/ctrlProps/ctrlProp333.xml" ContentType="application/vnd.ms-excel.controlproperties+xml"/>
  <Override PartName="/xl/ctrlProps/ctrlProp312.xml" ContentType="application/vnd.ms-excel.controlproperties+xml"/>
  <Override PartName="/xl/ctrlProps/ctrlProp277.xml" ContentType="application/vnd.ms-excel.controlproperties+xml"/>
  <Override PartName="/xl/ctrlProps/ctrlProp126.xml" ContentType="application/vnd.ms-excel.controlproperties+xml"/>
  <Override PartName="/xl/ctrlProps/ctrlProp105.xml" ContentType="application/vnd.ms-excel.controlproperties+xml"/>
  <Override PartName="/xl/ctrlProps/ctrlProp30.xml" ContentType="application/vnd.ms-excel.controlproperties+xml"/>
  <Override PartName="/xl/ctrlProps/ctrlProp9.xml" ContentType="application/vnd.ms-excel.controlproperties+xml"/>
  <Override PartName="/xl/ctrlProps/ctrlProp266.xml" ContentType="application/vnd.ms-excel.controlproperties+xml"/>
  <Override PartName="/xl/ctrlProps/ctrlProp245.xml" ContentType="application/vnd.ms-excel.controlproperties+xml"/>
  <Override PartName="/xl/ctrlProps/ctrlProp410.xml" ContentType="application/vnd.ms-excel.controlproperties+xml"/>
  <Override PartName="/xl/ctrlProps/ctrlProp224.xml" ContentType="application/vnd.ms-excel.controlproperties+xml"/>
  <Override PartName="/xl/ctrlProps/ctrlProp203.xml" ContentType="application/vnd.ms-excel.controlproperties+xml"/>
  <Override PartName="/xl/ctrlProps/ctrlProp189.xml" ContentType="application/vnd.ms-excel.controlproperties+xml"/>
  <Override PartName="/xl/ctrlProps/ctrlProp168.xml" ContentType="application/vnd.ms-excel.controlproperties+xml"/>
  <Override PartName="/xl/ctrlProps/ctrlProp147.xml" ContentType="application/vnd.ms-excel.controlproperties+xml"/>
  <Override PartName="/xl/ctrlProps/ctrlProp82.xml" ContentType="application/vnd.ms-excel.controlproperties+xml"/>
  <Override PartName="/xl/ctrlProps/ctrlProp385.xml" ContentType="application/vnd.ms-excel.controlproperties+xml"/>
  <Override PartName="/xl/ctrlProps/ctrlProp364.xml" ContentType="application/vnd.ms-excel.controlproperties+xml"/>
  <Override PartName="/xl/ctrlProps/ctrlProp343.xml" ContentType="application/vnd.ms-excel.controlproperties+xml"/>
  <Override PartName="/xl/ctrlProps/ctrlProp322.xml" ContentType="application/vnd.ms-excel.controlproperties+xml"/>
  <Override PartName="/xl/ctrlProps/ctrlProp301.xml" ContentType="application/vnd.ms-excel.controlproperties+xml"/>
  <Override PartName="/xl/ctrlProps/ctrlProp287.xml" ContentType="application/vnd.ms-excel.controlproperties+xml"/>
  <Override PartName="/xl/ctrlProps/ctrlProp136.xml" ContentType="application/vnd.ms-excel.controlproperties+xml"/>
  <Override PartName="/xl/ctrlProps/ctrlProp115.xml" ContentType="application/vnd.ms-excel.controlproperties+xml"/>
  <Override PartName="/xl/ctrlProps/ctrlProp61.xml" ContentType="application/vnd.ms-excel.controlproperties+xml"/>
  <Override PartName="/xl/ctrlProps/ctrlProp40.xml" ContentType="application/vnd.ms-excel.controlproperties+xml"/>
  <Override PartName="/xl/ctrlProps/ctrlProp19.xml" ContentType="application/vnd.ms-excel.controlproperties+xml"/>
  <Override PartName="/xl/ctrlProps/ctrlProp276.xml" ContentType="application/vnd.ms-excel.controlproperties+xml"/>
  <Override PartName="/xl/ctrlProps/ctrlProp255.xml" ContentType="application/vnd.ms-excel.controlproperties+xml"/>
  <Override PartName="/xl/ctrlProps/ctrlProp399.xml" ContentType="application/vnd.ms-excel.controlproperties+xml"/>
  <Override PartName="/xl/ctrlProps/ctrlProp234.xml" ContentType="application/vnd.ms-excel.controlproperties+xml"/>
  <Override PartName="/xl/ctrlProps/ctrlProp178.xml" ContentType="application/vnd.ms-excel.controlproperties+xml"/>
  <Override PartName="/xl/ctrlProps/ctrlProp2.xml" ContentType="application/vnd.ms-excel.controlproperties+xml"/>
  <Override PartName="/xl/ctrlProps/ctrlProp374.xml" ContentType="application/vnd.ms-excel.controlproperties+xml"/>
  <Override PartName="/xl/ctrlProps/ctrlProp332.xml" ContentType="application/vnd.ms-excel.controlproperties+xml"/>
  <Override PartName="/xl/ctrlProps/ctrlProp125.xml" ContentType="application/vnd.ms-excel.controlproperties+xml"/>
  <Override PartName="/xl/ctrlProps/ctrlProp71.xml" ContentType="application/vnd.ms-excel.controlproperties+xml"/>
  <Override PartName="/xl/ctrlProps/ctrlProp29.xml" ContentType="application/vnd.ms-excel.controlproperties+xml"/>
  <Override PartName="/xl/ctrlProps/ctrlProp265.xml" ContentType="application/vnd.ms-excel.controlproperties+xml"/>
  <Override PartName="/xl/ctrlProps/ctrlProp223.xml" ContentType="application/vnd.ms-excel.controlproperties+xml"/>
  <Override PartName="/xl/ctrlProps/ctrlProp167.xml" ContentType="application/vnd.ms-excel.controlproperties+xml"/>
  <Override PartName="/xl/ctrlProps/ctrlProp363.xml" ContentType="application/vnd.ms-excel.controlproperties+xml"/>
  <Override PartName="/xl/ctrlProps/ctrlProp321.xml" ContentType="application/vnd.ms-excel.controlproperties+xml"/>
  <Override PartName="/xl/ctrlProps/ctrlProp156.xml" ContentType="application/vnd.ms-excel.controlproperties+xml"/>
  <Override PartName="/xl/ctrlProps/ctrlProp60.xml" ContentType="application/vnd.ms-excel.controlproperties+xml"/>
  <Override PartName="/xl/ctrlProps/ctrlProp18.xml" ContentType="application/vnd.ms-excel.controlproperties+xml"/>
  <Override PartName="/xl/ctrlProps/ctrlProp296.xml" ContentType="application/vnd.ms-excel.controlproperties+xml"/>
  <Override PartName="/xl/ctrlProps/ctrlProp114.xml" ContentType="application/vnd.ms-excel.control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ser.LAPTOP-N6ASC7DV\Documents\サビ管\国研\"/>
    </mc:Choice>
  </mc:AlternateContent>
  <xr:revisionPtr revIDLastSave="0" documentId="13_ncr:1_{E1FC7538-3196-4AFB-BCB1-9B83D53F319A}" xr6:coauthVersionLast="47" xr6:coauthVersionMax="47" xr10:uidLastSave="{00000000-0000-0000-0000-000000000000}"/>
  <bookViews>
    <workbookView xWindow="-120" yWindow="-120" windowWidth="20730" windowHeight="10830" tabRatio="942" xr2:uid="{00000000-000D-0000-FFFF-FFFF00000000}"/>
  </bookViews>
  <sheets>
    <sheet name="⑤Ⅱ_就労のための基本的事項（評価用）" sheetId="23" r:id="rId1"/>
    <sheet name="DB（Ⅰ）" sheetId="24" state="hidden" r:id="rId2"/>
    <sheet name="DB（Ⅱ）" sheetId="25" state="hidden" r:id="rId3"/>
    <sheet name="DB（Ⅲ）" sheetId="26" state="hidden" r:id="rId4"/>
    <sheet name="DB（α）" sheetId="28" state="hidden" r:id="rId5"/>
    <sheet name="work" sheetId="27" state="hidden" r:id="rId6"/>
  </sheets>
  <definedNames>
    <definedName name="_xlnm.Print_Area" localSheetId="0">'⑤Ⅱ_就労のための基本的事項（評価用）'!$A$1:$AT$204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5" i="27" l="1"/>
  <c r="E214" i="27"/>
  <c r="C16" i="28" l="1"/>
  <c r="C9" i="28"/>
  <c r="E198" i="27"/>
  <c r="E200" i="27"/>
  <c r="E199" i="27"/>
  <c r="E196" i="27"/>
  <c r="E195" i="27"/>
  <c r="E194" i="27"/>
  <c r="E193" i="27"/>
  <c r="E192" i="27"/>
  <c r="E191" i="27"/>
  <c r="E190" i="27"/>
  <c r="E189" i="27"/>
  <c r="E188" i="27"/>
  <c r="E187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AT197" i="23" s="1"/>
  <c r="E171" i="27"/>
  <c r="AT193" i="23" s="1"/>
  <c r="E170" i="27"/>
  <c r="AT189" i="23" s="1"/>
  <c r="E169" i="27"/>
  <c r="E168" i="27"/>
  <c r="E167" i="27"/>
  <c r="E166" i="27"/>
  <c r="E165" i="27"/>
  <c r="E164" i="27"/>
  <c r="E163" i="27"/>
  <c r="E162" i="27"/>
  <c r="E161" i="27"/>
  <c r="E160" i="27"/>
  <c r="AT166" i="23" s="1"/>
  <c r="E159" i="27"/>
  <c r="AT162" i="23" s="1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AT123" i="23" s="1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AT100" i="23" s="1"/>
  <c r="E81" i="27"/>
  <c r="AT96" i="23" s="1"/>
  <c r="E80" i="27"/>
  <c r="AT92" i="23" s="1"/>
  <c r="E79" i="27"/>
  <c r="AT69" i="23" s="1"/>
  <c r="E78" i="27"/>
  <c r="AT65" i="23" s="1"/>
  <c r="E77" i="27"/>
  <c r="AT61" i="23" s="1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AT37" i="23" s="1"/>
  <c r="E54" i="27"/>
  <c r="AT33" i="23" s="1"/>
  <c r="AT202" i="23"/>
  <c r="AT131" i="23"/>
  <c r="AT127" i="23"/>
  <c r="AT158" i="23"/>
  <c r="E53" i="27"/>
  <c r="AT29" i="23" s="1"/>
  <c r="E38" i="27"/>
  <c r="E51" i="27"/>
  <c r="E50" i="27"/>
  <c r="E49" i="27"/>
  <c r="E48" i="27"/>
  <c r="E47" i="27"/>
  <c r="E46" i="27"/>
  <c r="E45" i="27"/>
  <c r="E41" i="27"/>
  <c r="E40" i="27"/>
  <c r="E44" i="27"/>
  <c r="E43" i="27"/>
  <c r="E42" i="27"/>
  <c r="E39" i="27"/>
  <c r="E37" i="27"/>
  <c r="E34" i="27"/>
  <c r="E33" i="27"/>
  <c r="E36" i="27"/>
  <c r="E35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1" i="27"/>
  <c r="E12" i="27"/>
  <c r="E13" i="27"/>
  <c r="E14" i="27"/>
  <c r="E10" i="27"/>
  <c r="D167" i="24" l="1"/>
  <c r="C162" i="24" l="1"/>
  <c r="B8" i="25" l="1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3" i="25"/>
  <c r="B4" i="25"/>
  <c r="B5" i="25"/>
  <c r="J17" i="27" l="1"/>
  <c r="I17" i="27"/>
  <c r="J45" i="27"/>
  <c r="I45" i="27"/>
  <c r="J37" i="27"/>
  <c r="I37" i="27"/>
  <c r="J29" i="27"/>
  <c r="I29" i="27"/>
  <c r="J21" i="27"/>
  <c r="I21" i="27"/>
  <c r="I16" i="27"/>
  <c r="J16" i="27"/>
  <c r="J52" i="27"/>
  <c r="I52" i="27"/>
  <c r="I44" i="27"/>
  <c r="J44" i="27"/>
  <c r="J36" i="27"/>
  <c r="I36" i="27"/>
  <c r="J28" i="27"/>
  <c r="I28" i="27"/>
  <c r="I20" i="27"/>
  <c r="J20" i="27"/>
  <c r="I51" i="27"/>
  <c r="J51" i="27"/>
  <c r="J43" i="27"/>
  <c r="I43" i="27"/>
  <c r="I35" i="27"/>
  <c r="J35" i="27"/>
  <c r="J27" i="27"/>
  <c r="I27" i="27"/>
  <c r="I58" i="27"/>
  <c r="J58" i="27"/>
  <c r="I50" i="27"/>
  <c r="J50" i="27"/>
  <c r="J42" i="27"/>
  <c r="I42" i="27"/>
  <c r="I34" i="27"/>
  <c r="J34" i="27"/>
  <c r="I26" i="27"/>
  <c r="J26" i="27"/>
  <c r="J57" i="27"/>
  <c r="I57" i="27"/>
  <c r="I49" i="27"/>
  <c r="J49" i="27"/>
  <c r="J41" i="27"/>
  <c r="I41" i="27"/>
  <c r="J33" i="27"/>
  <c r="I33" i="27"/>
  <c r="I25" i="27"/>
  <c r="J25" i="27"/>
  <c r="I56" i="27"/>
  <c r="J56" i="27"/>
  <c r="J48" i="27"/>
  <c r="I48" i="27"/>
  <c r="I40" i="27"/>
  <c r="J40" i="27"/>
  <c r="J32" i="27"/>
  <c r="I32" i="27"/>
  <c r="J24" i="27"/>
  <c r="I24" i="27"/>
  <c r="J53" i="27"/>
  <c r="I53" i="27"/>
  <c r="I55" i="27"/>
  <c r="J55" i="27"/>
  <c r="J47" i="27"/>
  <c r="I47" i="27"/>
  <c r="I39" i="27"/>
  <c r="J39" i="27"/>
  <c r="J31" i="27"/>
  <c r="I31" i="27"/>
  <c r="I23" i="27"/>
  <c r="J23" i="27"/>
  <c r="J54" i="27"/>
  <c r="I54" i="27"/>
  <c r="J46" i="27"/>
  <c r="I46" i="27"/>
  <c r="I38" i="27"/>
  <c r="J38" i="27"/>
  <c r="J30" i="27"/>
  <c r="I30" i="27"/>
  <c r="J22" i="27"/>
  <c r="I22" i="27"/>
  <c r="I15" i="27"/>
  <c r="J15" i="27"/>
  <c r="C20" i="28"/>
  <c r="C19" i="28"/>
  <c r="C18" i="28"/>
  <c r="C17" i="28"/>
  <c r="C15" i="28"/>
  <c r="C14" i="28"/>
  <c r="C13" i="28"/>
  <c r="C12" i="28"/>
  <c r="C11" i="28"/>
  <c r="C10" i="28"/>
  <c r="C8" i="28"/>
  <c r="C7" i="28"/>
  <c r="C6" i="28"/>
  <c r="C5" i="28"/>
  <c r="C4" i="28"/>
  <c r="C3" i="28"/>
  <c r="C2" i="28"/>
  <c r="B47" i="25" l="1"/>
  <c r="C167" i="24"/>
  <c r="AV29" i="23" l="1"/>
  <c r="C82" i="24" l="1"/>
  <c r="I9" i="27" l="1"/>
  <c r="D5" i="27"/>
  <c r="B6" i="25"/>
  <c r="B7" i="25"/>
  <c r="S7" i="25" s="1"/>
  <c r="D4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23" i="24"/>
  <c r="D124" i="24"/>
  <c r="D125" i="24"/>
  <c r="D126" i="24"/>
  <c r="D127" i="24"/>
  <c r="D128" i="24"/>
  <c r="D129" i="24"/>
  <c r="D130" i="24"/>
  <c r="D131" i="24"/>
  <c r="D132" i="24"/>
  <c r="D133" i="24"/>
  <c r="D134" i="24"/>
  <c r="D135" i="24"/>
  <c r="D136" i="24"/>
  <c r="D137" i="24"/>
  <c r="D138" i="24"/>
  <c r="D139" i="24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56" i="24"/>
  <c r="D157" i="24"/>
  <c r="D158" i="24"/>
  <c r="D159" i="24"/>
  <c r="D160" i="24"/>
  <c r="D161" i="24"/>
  <c r="D163" i="24"/>
  <c r="D164" i="24"/>
  <c r="D165" i="24"/>
  <c r="D166" i="24"/>
  <c r="D3" i="24"/>
  <c r="U46" i="25"/>
  <c r="U45" i="25"/>
  <c r="S45" i="25"/>
  <c r="U44" i="25"/>
  <c r="U43" i="25"/>
  <c r="S43" i="25"/>
  <c r="R43" i="25"/>
  <c r="U42" i="25"/>
  <c r="S42" i="25"/>
  <c r="R42" i="25"/>
  <c r="U41" i="25"/>
  <c r="S41" i="25"/>
  <c r="R41" i="25"/>
  <c r="U40" i="25"/>
  <c r="S40" i="25"/>
  <c r="R40" i="25"/>
  <c r="U39" i="25"/>
  <c r="S39" i="25"/>
  <c r="R39" i="25"/>
  <c r="U38" i="25"/>
  <c r="S38" i="25"/>
  <c r="T38" i="25" s="1"/>
  <c r="R38" i="25"/>
  <c r="S37" i="25"/>
  <c r="U37" i="25"/>
  <c r="R37" i="25"/>
  <c r="U36" i="25"/>
  <c r="S36" i="25"/>
  <c r="R35" i="25"/>
  <c r="U35" i="25"/>
  <c r="S35" i="25"/>
  <c r="U34" i="25"/>
  <c r="U33" i="25"/>
  <c r="R33" i="25"/>
  <c r="U32" i="25"/>
  <c r="U31" i="25"/>
  <c r="S31" i="25"/>
  <c r="R31" i="25"/>
  <c r="U30" i="25"/>
  <c r="S30" i="25"/>
  <c r="R30" i="25"/>
  <c r="U29" i="25"/>
  <c r="S29" i="25"/>
  <c r="R29" i="25"/>
  <c r="T29" i="25" s="1"/>
  <c r="U28" i="25"/>
  <c r="S28" i="25"/>
  <c r="R28" i="25"/>
  <c r="U27" i="25"/>
  <c r="S27" i="25"/>
  <c r="R27" i="25"/>
  <c r="U26" i="25"/>
  <c r="S26" i="25"/>
  <c r="R26" i="25"/>
  <c r="U25" i="25"/>
  <c r="S25" i="25"/>
  <c r="R25" i="25"/>
  <c r="U24" i="25"/>
  <c r="S24" i="25"/>
  <c r="R24" i="25"/>
  <c r="R23" i="25"/>
  <c r="U22" i="25"/>
  <c r="S21" i="25"/>
  <c r="U20" i="25"/>
  <c r="R20" i="25"/>
  <c r="U19" i="25"/>
  <c r="U18" i="25"/>
  <c r="U17" i="25"/>
  <c r="U16" i="25"/>
  <c r="U14" i="25"/>
  <c r="S13" i="25"/>
  <c r="U12" i="25"/>
  <c r="U11" i="25"/>
  <c r="U10" i="25"/>
  <c r="S10" i="25"/>
  <c r="U9" i="25"/>
  <c r="U8" i="25"/>
  <c r="S8" i="25"/>
  <c r="R8" i="25"/>
  <c r="U5" i="25"/>
  <c r="S5" i="25"/>
  <c r="R5" i="25"/>
  <c r="U4" i="25"/>
  <c r="S4" i="25"/>
  <c r="R4" i="25"/>
  <c r="U3" i="25"/>
  <c r="S3" i="25"/>
  <c r="R3" i="25"/>
  <c r="C164" i="24"/>
  <c r="C148" i="24"/>
  <c r="B18" i="27"/>
  <c r="B17" i="27"/>
  <c r="B16" i="27"/>
  <c r="B15" i="27"/>
  <c r="B14" i="27"/>
  <c r="B13" i="27"/>
  <c r="B12" i="27"/>
  <c r="B11" i="27"/>
  <c r="B10" i="27"/>
  <c r="B9" i="27"/>
  <c r="B8" i="27"/>
  <c r="C12" i="26"/>
  <c r="C18" i="26"/>
  <c r="C24" i="26"/>
  <c r="C30" i="26"/>
  <c r="C36" i="26"/>
  <c r="C44" i="26"/>
  <c r="C53" i="26"/>
  <c r="C60" i="26"/>
  <c r="C68" i="26"/>
  <c r="C74" i="26"/>
  <c r="C151" i="24"/>
  <c r="C153" i="24"/>
  <c r="C155" i="24"/>
  <c r="C156" i="24"/>
  <c r="C158" i="24"/>
  <c r="C159" i="24"/>
  <c r="C160" i="24"/>
  <c r="C166" i="24"/>
  <c r="C115" i="24"/>
  <c r="C127" i="24"/>
  <c r="C128" i="24"/>
  <c r="C144" i="24"/>
  <c r="C146" i="24"/>
  <c r="C147" i="24"/>
  <c r="C149" i="24"/>
  <c r="C87" i="24"/>
  <c r="C90" i="24"/>
  <c r="C91" i="24"/>
  <c r="C94" i="24"/>
  <c r="C95" i="24"/>
  <c r="C96" i="24"/>
  <c r="C97" i="24"/>
  <c r="C99" i="24"/>
  <c r="C101" i="24"/>
  <c r="C103" i="24"/>
  <c r="C105" i="24"/>
  <c r="C11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54" i="24"/>
  <c r="C56" i="24"/>
  <c r="C58" i="24"/>
  <c r="C59" i="24"/>
  <c r="C69" i="24"/>
  <c r="C78" i="24"/>
  <c r="C81" i="24"/>
  <c r="C83" i="24"/>
  <c r="C84" i="24"/>
  <c r="C85" i="24"/>
  <c r="C4" i="24"/>
  <c r="T43" i="25" l="1"/>
  <c r="E206" i="27"/>
  <c r="B19" i="26"/>
  <c r="E212" i="27"/>
  <c r="B61" i="26"/>
  <c r="B31" i="26"/>
  <c r="E208" i="27"/>
  <c r="B54" i="26"/>
  <c r="E211" i="27"/>
  <c r="B25" i="26"/>
  <c r="E207" i="27"/>
  <c r="B2" i="26"/>
  <c r="E204" i="27"/>
  <c r="E203" i="27"/>
  <c r="I11" i="27"/>
  <c r="E202" i="27"/>
  <c r="I10" i="27"/>
  <c r="E201" i="27"/>
  <c r="R7" i="25"/>
  <c r="I19" i="27"/>
  <c r="J19" i="27"/>
  <c r="J18" i="27"/>
  <c r="I18" i="27"/>
  <c r="E213" i="27"/>
  <c r="B69" i="26"/>
  <c r="E210" i="27"/>
  <c r="B45" i="26"/>
  <c r="B37" i="26"/>
  <c r="E209" i="27"/>
  <c r="E205" i="27"/>
  <c r="B13" i="26"/>
  <c r="T5" i="25"/>
  <c r="T24" i="25"/>
  <c r="T42" i="25"/>
  <c r="T30" i="25"/>
  <c r="U7" i="25"/>
  <c r="T25" i="25"/>
  <c r="T41" i="25"/>
  <c r="T28" i="25"/>
  <c r="T26" i="25"/>
  <c r="T40" i="25"/>
  <c r="T31" i="25"/>
  <c r="T4" i="25"/>
  <c r="T35" i="25"/>
  <c r="T3" i="25"/>
  <c r="T27" i="25"/>
  <c r="S18" i="25"/>
  <c r="T7" i="25"/>
  <c r="R12" i="25"/>
  <c r="R15" i="25"/>
  <c r="S12" i="25"/>
  <c r="S15" i="25"/>
  <c r="S20" i="25"/>
  <c r="T20" i="25" s="1"/>
  <c r="S23" i="25"/>
  <c r="T23" i="25" s="1"/>
  <c r="U15" i="25"/>
  <c r="U23" i="25"/>
  <c r="S33" i="25"/>
  <c r="T33" i="25" s="1"/>
  <c r="R36" i="25"/>
  <c r="T36" i="25" s="1"/>
  <c r="R11" i="25"/>
  <c r="R19" i="25"/>
  <c r="S11" i="25"/>
  <c r="T11" i="25" s="1"/>
  <c r="R13" i="25"/>
  <c r="T13" i="25" s="1"/>
  <c r="S19" i="25"/>
  <c r="R21" i="25"/>
  <c r="T21" i="25" s="1"/>
  <c r="S34" i="25"/>
  <c r="R44" i="25"/>
  <c r="R9" i="25"/>
  <c r="U13" i="25"/>
  <c r="R17" i="25"/>
  <c r="T17" i="25" s="1"/>
  <c r="U21" i="25"/>
  <c r="S44" i="25"/>
  <c r="S9" i="25"/>
  <c r="S17" i="25"/>
  <c r="R14" i="25"/>
  <c r="R22" i="25"/>
  <c r="S14" i="25"/>
  <c r="S22" i="25"/>
  <c r="R16" i="25"/>
  <c r="R32" i="25"/>
  <c r="T32" i="25" s="1"/>
  <c r="T37" i="25"/>
  <c r="S16" i="25"/>
  <c r="S32" i="25"/>
  <c r="T8" i="25"/>
  <c r="R10" i="25"/>
  <c r="T10" i="25" s="1"/>
  <c r="R18" i="25"/>
  <c r="R34" i="25"/>
  <c r="T34" i="25" s="1"/>
  <c r="T39" i="25"/>
  <c r="R45" i="25"/>
  <c r="T45" i="25" s="1"/>
  <c r="S6" i="25"/>
  <c r="U6" i="25"/>
  <c r="R6" i="25"/>
  <c r="R46" i="25"/>
  <c r="S46" i="25"/>
  <c r="T44" i="25" l="1"/>
  <c r="T12" i="25"/>
  <c r="T14" i="25"/>
  <c r="T22" i="25"/>
  <c r="T15" i="25"/>
  <c r="T46" i="25"/>
  <c r="T19" i="25"/>
  <c r="T16" i="25"/>
  <c r="T9" i="25"/>
  <c r="T18" i="25"/>
  <c r="T6" i="25"/>
  <c r="P29" i="25"/>
  <c r="N28" i="25"/>
  <c r="P15" i="25"/>
  <c r="O44" i="25"/>
  <c r="N37" i="25"/>
  <c r="O26" i="25"/>
  <c r="N41" i="25"/>
  <c r="P21" i="25"/>
  <c r="O28" i="25"/>
  <c r="N9" i="25"/>
  <c r="P28" i="25"/>
  <c r="P19" i="25"/>
  <c r="O36" i="25"/>
  <c r="N8" i="25"/>
  <c r="O7" i="25"/>
  <c r="P38" i="25"/>
  <c r="O12" i="25"/>
  <c r="O42" i="25"/>
  <c r="N6" i="25"/>
  <c r="P31" i="25"/>
  <c r="O34" i="25"/>
  <c r="N44" i="25"/>
  <c r="N7" i="25"/>
  <c r="P3" i="25"/>
  <c r="O19" i="25"/>
  <c r="N30" i="25"/>
  <c r="N16" i="25"/>
  <c r="N29" i="25"/>
  <c r="N43" i="25"/>
  <c r="O10" i="25"/>
  <c r="N34" i="25"/>
  <c r="P10" i="25"/>
  <c r="P46" i="25"/>
  <c r="O27" i="25"/>
  <c r="O43" i="25"/>
  <c r="O39" i="25"/>
  <c r="P40" i="25"/>
  <c r="P16" i="25"/>
  <c r="O22" i="25"/>
  <c r="N15" i="25"/>
  <c r="N40" i="25"/>
  <c r="P23" i="25"/>
  <c r="N4" i="25"/>
  <c r="O30" i="25"/>
  <c r="P25" i="25"/>
  <c r="N36" i="25"/>
  <c r="P11" i="25"/>
  <c r="N22" i="25"/>
  <c r="O23" i="25"/>
  <c r="P9" i="25"/>
  <c r="N42" i="25"/>
  <c r="O31" i="25"/>
  <c r="P22" i="25"/>
  <c r="P44" i="25"/>
  <c r="N3" i="25"/>
  <c r="N39" i="25"/>
  <c r="O20" i="25"/>
  <c r="O25" i="25"/>
  <c r="P34" i="25"/>
  <c r="P36" i="25"/>
  <c r="P45" i="25"/>
  <c r="O45" i="25"/>
  <c r="O18" i="25"/>
  <c r="N12" i="25"/>
  <c r="P37" i="25"/>
  <c r="O13" i="25"/>
  <c r="N46" i="25"/>
  <c r="P35" i="25"/>
  <c r="O32" i="25"/>
  <c r="P26" i="25"/>
  <c r="P20" i="25"/>
  <c r="P33" i="25"/>
  <c r="N19" i="25"/>
  <c r="O29" i="25"/>
  <c r="O15" i="25"/>
  <c r="P12" i="25"/>
  <c r="N10" i="25"/>
  <c r="N45" i="25"/>
  <c r="O46" i="25"/>
  <c r="N11" i="25"/>
  <c r="P17" i="25"/>
  <c r="O14" i="25"/>
  <c r="N20" i="25"/>
  <c r="P24" i="25"/>
  <c r="P6" i="25"/>
  <c r="O38" i="25"/>
  <c r="P8" i="25"/>
  <c r="P30" i="25"/>
  <c r="N33" i="25"/>
  <c r="O9" i="25"/>
  <c r="O35" i="25"/>
  <c r="N24" i="25"/>
  <c r="N17" i="25"/>
  <c r="P39" i="25"/>
  <c r="P13" i="25"/>
  <c r="O40" i="25"/>
  <c r="N18" i="25"/>
  <c r="N21" i="25"/>
  <c r="N23" i="25"/>
  <c r="P4" i="25"/>
  <c r="O4" i="25"/>
  <c r="P41" i="25"/>
  <c r="O24" i="25"/>
  <c r="O41" i="25"/>
  <c r="P43" i="25"/>
  <c r="O5" i="25"/>
  <c r="O6" i="25"/>
  <c r="P14" i="25"/>
  <c r="P5" i="25"/>
  <c r="N27" i="25"/>
  <c r="N5" i="25"/>
  <c r="N35" i="25"/>
  <c r="P7" i="25"/>
  <c r="N26" i="25"/>
  <c r="P18" i="25"/>
  <c r="O8" i="25"/>
  <c r="O33" i="25"/>
  <c r="O11" i="25"/>
  <c r="N14" i="25"/>
  <c r="N13" i="25"/>
  <c r="P32" i="25"/>
  <c r="O37" i="25"/>
  <c r="N38" i="25"/>
  <c r="N31" i="25"/>
  <c r="O17" i="25"/>
  <c r="P42" i="25"/>
  <c r="O3" i="25"/>
  <c r="N25" i="25"/>
  <c r="P27" i="25"/>
  <c r="O16" i="25"/>
  <c r="O21" i="25"/>
  <c r="N32" i="25"/>
</calcChain>
</file>

<file path=xl/sharedStrings.xml><?xml version="1.0" encoding="utf-8"?>
<sst xmlns="http://schemas.openxmlformats.org/spreadsheetml/2006/main" count="984" uniqueCount="701">
  <si>
    <t>チェック項目</t>
    <rPh sb="4" eb="6">
      <t>コウモク</t>
    </rPh>
    <phoneticPr fontId="2"/>
  </si>
  <si>
    <t>未経験・未確認・
不明</t>
    <rPh sb="0" eb="3">
      <t>ミケイケン</t>
    </rPh>
    <rPh sb="4" eb="7">
      <t>ミカクニン</t>
    </rPh>
    <rPh sb="9" eb="11">
      <t>フメイ</t>
    </rPh>
    <phoneticPr fontId="2"/>
  </si>
  <si>
    <t>ABC評価（支援・配慮あり）</t>
    <rPh sb="3" eb="5">
      <t>ヒョウカ</t>
    </rPh>
    <rPh sb="6" eb="8">
      <t>シエン</t>
    </rPh>
    <rPh sb="9" eb="11">
      <t>ハイリョ</t>
    </rPh>
    <phoneticPr fontId="1"/>
  </si>
  <si>
    <t>面接による聞き取り</t>
    <rPh sb="0" eb="2">
      <t>メンセツ</t>
    </rPh>
    <rPh sb="5" eb="6">
      <t>キ</t>
    </rPh>
    <rPh sb="7" eb="8">
      <t>ト</t>
    </rPh>
    <phoneticPr fontId="1"/>
  </si>
  <si>
    <t>関係者からの情報収集</t>
    <rPh sb="0" eb="3">
      <t>カンケイシャ</t>
    </rPh>
    <rPh sb="6" eb="8">
      <t>ジョウホウ</t>
    </rPh>
    <rPh sb="8" eb="10">
      <t>シュウシュウ</t>
    </rPh>
    <phoneticPr fontId="1"/>
  </si>
  <si>
    <t>ワークサンプル</t>
    <phoneticPr fontId="1"/>
  </si>
  <si>
    <t>場面設定法</t>
    <rPh sb="0" eb="2">
      <t>バメン</t>
    </rPh>
    <rPh sb="2" eb="4">
      <t>セッテイ</t>
    </rPh>
    <rPh sb="4" eb="5">
      <t>ホウ</t>
    </rPh>
    <phoneticPr fontId="1"/>
  </si>
  <si>
    <t>職場実習</t>
    <rPh sb="0" eb="2">
      <t>ショクバ</t>
    </rPh>
    <rPh sb="2" eb="4">
      <t>ジッシュウ</t>
    </rPh>
    <phoneticPr fontId="1"/>
  </si>
  <si>
    <t>検査</t>
    <rPh sb="0" eb="2">
      <t>ケンサ</t>
    </rPh>
    <phoneticPr fontId="1"/>
  </si>
  <si>
    <t>その他</t>
    <rPh sb="2" eb="3">
      <t>タ</t>
    </rPh>
    <phoneticPr fontId="1"/>
  </si>
  <si>
    <t>評価の方法</t>
    <rPh sb="0" eb="2">
      <t>ヒョウカ</t>
    </rPh>
    <rPh sb="3" eb="5">
      <t>ホウホウ</t>
    </rPh>
    <phoneticPr fontId="1"/>
  </si>
  <si>
    <t>評価の理由</t>
    <rPh sb="0" eb="2">
      <t>ヒョウカ</t>
    </rPh>
    <rPh sb="3" eb="5">
      <t>リユウ</t>
    </rPh>
    <phoneticPr fontId="1"/>
  </si>
  <si>
    <t>支援の内容</t>
    <rPh sb="0" eb="2">
      <t>シエン</t>
    </rPh>
    <rPh sb="3" eb="5">
      <t>ナイヨウ</t>
    </rPh>
    <phoneticPr fontId="1"/>
  </si>
  <si>
    <t>　【　作業遂行　】</t>
    <rPh sb="3" eb="5">
      <t>サギョウ</t>
    </rPh>
    <rPh sb="5" eb="7">
      <t>スイコウ</t>
    </rPh>
    <phoneticPr fontId="2"/>
  </si>
  <si>
    <t>　【　対人関係　】</t>
    <rPh sb="3" eb="5">
      <t>タイジン</t>
    </rPh>
    <rPh sb="5" eb="7">
      <t>カンケイ</t>
    </rPh>
    <phoneticPr fontId="2"/>
  </si>
  <si>
    <t>勤務先</t>
    <rPh sb="0" eb="3">
      <t>キンムサキ</t>
    </rPh>
    <phoneticPr fontId="2"/>
  </si>
  <si>
    <t>仕事の内容</t>
    <rPh sb="0" eb="2">
      <t>シゴト</t>
    </rPh>
    <rPh sb="3" eb="5">
      <t>ナイヨウ</t>
    </rPh>
    <phoneticPr fontId="2"/>
  </si>
  <si>
    <t>雇用形態</t>
    <rPh sb="0" eb="2">
      <t>コヨウ</t>
    </rPh>
    <rPh sb="2" eb="4">
      <t>ケイタイ</t>
    </rPh>
    <phoneticPr fontId="2"/>
  </si>
  <si>
    <t>賃金</t>
    <rPh sb="0" eb="2">
      <t>チンギン</t>
    </rPh>
    <phoneticPr fontId="2"/>
  </si>
  <si>
    <t>勤続期間</t>
    <rPh sb="0" eb="2">
      <t>キンゾク</t>
    </rPh>
    <rPh sb="2" eb="4">
      <t>キカン</t>
    </rPh>
    <phoneticPr fontId="2"/>
  </si>
  <si>
    <t>障害の開示状況</t>
    <rPh sb="0" eb="2">
      <t>ショウガイ</t>
    </rPh>
    <rPh sb="3" eb="5">
      <t>カイジ</t>
    </rPh>
    <rPh sb="5" eb="7">
      <t>ジョウキョウ</t>
    </rPh>
    <phoneticPr fontId="2"/>
  </si>
  <si>
    <t>受けていた配慮</t>
    <rPh sb="0" eb="1">
      <t>ウ</t>
    </rPh>
    <rPh sb="5" eb="7">
      <t>ハイリョ</t>
    </rPh>
    <phoneticPr fontId="2"/>
  </si>
  <si>
    <t>迷っている・わからない</t>
    <rPh sb="0" eb="1">
      <t>マヨ</t>
    </rPh>
    <phoneticPr fontId="2"/>
  </si>
  <si>
    <t>就労支援機関</t>
    <rPh sb="0" eb="2">
      <t>シュウロウ</t>
    </rPh>
    <rPh sb="2" eb="4">
      <t>シエン</t>
    </rPh>
    <rPh sb="4" eb="6">
      <t>キカン</t>
    </rPh>
    <phoneticPr fontId="2"/>
  </si>
  <si>
    <t>休日</t>
    <rPh sb="0" eb="2">
      <t>キュウジツ</t>
    </rPh>
    <phoneticPr fontId="2"/>
  </si>
  <si>
    <t>通勤</t>
    <rPh sb="0" eb="2">
      <t>ツウキン</t>
    </rPh>
    <phoneticPr fontId="2"/>
  </si>
  <si>
    <t>男性が多い</t>
    <rPh sb="0" eb="2">
      <t>ダンセイ</t>
    </rPh>
    <rPh sb="3" eb="4">
      <t>オオ</t>
    </rPh>
    <phoneticPr fontId="2"/>
  </si>
  <si>
    <t>女性が多い</t>
    <rPh sb="0" eb="2">
      <t>ジョセイ</t>
    </rPh>
    <rPh sb="3" eb="4">
      <t>オオ</t>
    </rPh>
    <phoneticPr fontId="2"/>
  </si>
  <si>
    <t>年上が多い</t>
    <rPh sb="0" eb="2">
      <t>トシウエ</t>
    </rPh>
    <rPh sb="3" eb="4">
      <t>オオ</t>
    </rPh>
    <phoneticPr fontId="2"/>
  </si>
  <si>
    <t>同年代が多い</t>
    <rPh sb="0" eb="3">
      <t>ドウネンダイ</t>
    </rPh>
    <rPh sb="4" eb="5">
      <t>オオ</t>
    </rPh>
    <phoneticPr fontId="2"/>
  </si>
  <si>
    <t>屋外</t>
    <rPh sb="0" eb="2">
      <t>オクガイ</t>
    </rPh>
    <phoneticPr fontId="2"/>
  </si>
  <si>
    <t>工場</t>
    <rPh sb="0" eb="2">
      <t>コウジョウ</t>
    </rPh>
    <phoneticPr fontId="2"/>
  </si>
  <si>
    <t>店舗</t>
    <rPh sb="0" eb="2">
      <t>テンポ</t>
    </rPh>
    <phoneticPr fontId="2"/>
  </si>
  <si>
    <t>静か</t>
    <rPh sb="0" eb="1">
      <t>シズ</t>
    </rPh>
    <phoneticPr fontId="2"/>
  </si>
  <si>
    <t>人の出入りが多い</t>
    <rPh sb="0" eb="1">
      <t>ヒト</t>
    </rPh>
    <rPh sb="2" eb="4">
      <t>デイ</t>
    </rPh>
    <rPh sb="6" eb="7">
      <t>オオ</t>
    </rPh>
    <phoneticPr fontId="2"/>
  </si>
  <si>
    <t>人の出入りが少ない</t>
    <rPh sb="0" eb="1">
      <t>ヒト</t>
    </rPh>
    <rPh sb="2" eb="4">
      <t>デイ</t>
    </rPh>
    <rPh sb="6" eb="7">
      <t>スク</t>
    </rPh>
    <phoneticPr fontId="2"/>
  </si>
  <si>
    <t>休憩室がない</t>
    <rPh sb="0" eb="3">
      <t>キュウケイシツ</t>
    </rPh>
    <phoneticPr fontId="2"/>
  </si>
  <si>
    <t>暑い</t>
    <rPh sb="0" eb="1">
      <t>アツ</t>
    </rPh>
    <phoneticPr fontId="2"/>
  </si>
  <si>
    <t>寒い</t>
    <rPh sb="0" eb="1">
      <t>サム</t>
    </rPh>
    <phoneticPr fontId="2"/>
  </si>
  <si>
    <t>騒音がある</t>
    <rPh sb="0" eb="2">
      <t>ソウオン</t>
    </rPh>
    <phoneticPr fontId="2"/>
  </si>
  <si>
    <t>備考欄</t>
    <rPh sb="0" eb="2">
      <t>ビコウ</t>
    </rPh>
    <rPh sb="2" eb="3">
      <t>ラン</t>
    </rPh>
    <phoneticPr fontId="2"/>
  </si>
  <si>
    <t>項目文の要約</t>
    <rPh sb="0" eb="2">
      <t>コウモク</t>
    </rPh>
    <rPh sb="2" eb="3">
      <t>ブン</t>
    </rPh>
    <rPh sb="4" eb="6">
      <t>ヨウヤク</t>
    </rPh>
    <phoneticPr fontId="1"/>
  </si>
  <si>
    <t>変更への対応</t>
    <rPh sb="0" eb="2">
      <t>ヘンコウ</t>
    </rPh>
    <rPh sb="4" eb="6">
      <t>タイオウ</t>
    </rPh>
    <phoneticPr fontId="1"/>
  </si>
  <si>
    <t>安全な道具等の使用</t>
    <rPh sb="0" eb="2">
      <t>アンゼン</t>
    </rPh>
    <rPh sb="3" eb="5">
      <t>ドウグ</t>
    </rPh>
    <rPh sb="5" eb="6">
      <t>トウ</t>
    </rPh>
    <rPh sb="7" eb="9">
      <t>シヨウ</t>
    </rPh>
    <phoneticPr fontId="1"/>
  </si>
  <si>
    <t>読むこと</t>
    <rPh sb="0" eb="1">
      <t>ヨ</t>
    </rPh>
    <phoneticPr fontId="1"/>
  </si>
  <si>
    <t>書くこと</t>
    <rPh sb="0" eb="1">
      <t>カ</t>
    </rPh>
    <phoneticPr fontId="1"/>
  </si>
  <si>
    <t>計算すること</t>
    <rPh sb="0" eb="2">
      <t>ケイサン</t>
    </rPh>
    <phoneticPr fontId="1"/>
  </si>
  <si>
    <t>計量・計数</t>
    <rPh sb="0" eb="2">
      <t>ケイリョウ</t>
    </rPh>
    <rPh sb="3" eb="5">
      <t>ケイスウ</t>
    </rPh>
    <phoneticPr fontId="1"/>
  </si>
  <si>
    <t>作業への積極性</t>
    <rPh sb="0" eb="2">
      <t>サギョウ</t>
    </rPh>
    <rPh sb="4" eb="7">
      <t>セッキョクセイ</t>
    </rPh>
    <phoneticPr fontId="1"/>
  </si>
  <si>
    <t>仕事への責任感</t>
    <rPh sb="0" eb="2">
      <t>シゴト</t>
    </rPh>
    <rPh sb="4" eb="7">
      <t>セキニンカン</t>
    </rPh>
    <phoneticPr fontId="1"/>
  </si>
  <si>
    <t>欠勤等の連絡</t>
    <rPh sb="0" eb="2">
      <t>ケッキン</t>
    </rPh>
    <rPh sb="2" eb="3">
      <t>トウ</t>
    </rPh>
    <rPh sb="4" eb="6">
      <t>レンラク</t>
    </rPh>
    <phoneticPr fontId="1"/>
  </si>
  <si>
    <t>書類手続き</t>
    <rPh sb="0" eb="2">
      <t>ショルイ</t>
    </rPh>
    <rPh sb="2" eb="4">
      <t>テツヅ</t>
    </rPh>
    <phoneticPr fontId="1"/>
  </si>
  <si>
    <t>言葉遣い</t>
    <rPh sb="0" eb="2">
      <t>コトバ</t>
    </rPh>
    <rPh sb="2" eb="3">
      <t>ヅカ</t>
    </rPh>
    <phoneticPr fontId="1"/>
  </si>
  <si>
    <t>挨拶・返事</t>
    <rPh sb="0" eb="2">
      <t>アイサツ</t>
    </rPh>
    <rPh sb="3" eb="5">
      <t>ヘンジ</t>
    </rPh>
    <phoneticPr fontId="1"/>
  </si>
  <si>
    <t>共同作業</t>
    <rPh sb="0" eb="2">
      <t>キョウドウ</t>
    </rPh>
    <rPh sb="2" eb="4">
      <t>サギョウ</t>
    </rPh>
    <phoneticPr fontId="1"/>
  </si>
  <si>
    <t>出勤状況</t>
    <rPh sb="0" eb="2">
      <t>シュッキン</t>
    </rPh>
    <rPh sb="2" eb="4">
      <t>ジョウキョウ</t>
    </rPh>
    <phoneticPr fontId="1"/>
  </si>
  <si>
    <t>持続力</t>
    <rPh sb="0" eb="3">
      <t>ジゾクリョク</t>
    </rPh>
    <phoneticPr fontId="1"/>
  </si>
  <si>
    <t>交通機関の利用</t>
    <rPh sb="0" eb="2">
      <t>コウツウ</t>
    </rPh>
    <rPh sb="2" eb="4">
      <t>キカン</t>
    </rPh>
    <rPh sb="5" eb="7">
      <t>リヨウ</t>
    </rPh>
    <phoneticPr fontId="1"/>
  </si>
  <si>
    <t>労働条件の理解</t>
    <rPh sb="0" eb="2">
      <t>ロウドウ</t>
    </rPh>
    <rPh sb="2" eb="4">
      <t>ジョウケン</t>
    </rPh>
    <rPh sb="5" eb="7">
      <t>リカイ</t>
    </rPh>
    <phoneticPr fontId="1"/>
  </si>
  <si>
    <t>通院・服薬</t>
    <rPh sb="0" eb="2">
      <t>ツウイン</t>
    </rPh>
    <rPh sb="3" eb="5">
      <t>フクヤク</t>
    </rPh>
    <phoneticPr fontId="1"/>
  </si>
  <si>
    <t>道具等の使用</t>
    <rPh sb="0" eb="2">
      <t>ドウグ</t>
    </rPh>
    <rPh sb="2" eb="3">
      <t>トウ</t>
    </rPh>
    <rPh sb="4" eb="6">
      <t>シヨウ</t>
    </rPh>
    <phoneticPr fontId="1"/>
  </si>
  <si>
    <t>生活リズム</t>
    <rPh sb="0" eb="2">
      <t>セイカツ</t>
    </rPh>
    <phoneticPr fontId="1"/>
  </si>
  <si>
    <t>日常生活動作</t>
    <rPh sb="0" eb="2">
      <t>ニチジョウ</t>
    </rPh>
    <rPh sb="2" eb="4">
      <t>セイカツ</t>
    </rPh>
    <rPh sb="4" eb="6">
      <t>ドウサ</t>
    </rPh>
    <phoneticPr fontId="1"/>
  </si>
  <si>
    <t>身だしなみ</t>
    <rPh sb="0" eb="1">
      <t>ミ</t>
    </rPh>
    <phoneticPr fontId="1"/>
  </si>
  <si>
    <t>ストレス管理</t>
    <rPh sb="4" eb="6">
      <t>カンリ</t>
    </rPh>
    <phoneticPr fontId="1"/>
  </si>
  <si>
    <t>体調管理</t>
    <rPh sb="0" eb="2">
      <t>タイチョウ</t>
    </rPh>
    <rPh sb="2" eb="4">
      <t>カンリ</t>
    </rPh>
    <phoneticPr fontId="1"/>
  </si>
  <si>
    <t>能力開発への取組</t>
    <rPh sb="0" eb="2">
      <t>ノウリョク</t>
    </rPh>
    <rPh sb="2" eb="4">
      <t>カイハツ</t>
    </rPh>
    <rPh sb="6" eb="8">
      <t>トリクミ</t>
    </rPh>
    <phoneticPr fontId="1"/>
  </si>
  <si>
    <t>作業工程・流通の理解</t>
    <rPh sb="0" eb="2">
      <t>サギョウ</t>
    </rPh>
    <rPh sb="2" eb="4">
      <t>コウテイ</t>
    </rPh>
    <rPh sb="5" eb="7">
      <t>リュウツウ</t>
    </rPh>
    <rPh sb="8" eb="10">
      <t>リカイ</t>
    </rPh>
    <phoneticPr fontId="1"/>
  </si>
  <si>
    <t>結果_職業準備性(支援・配慮なし)</t>
    <rPh sb="0" eb="2">
      <t>ケッカ</t>
    </rPh>
    <rPh sb="3" eb="5">
      <t>ショクギョウ</t>
    </rPh>
    <rPh sb="5" eb="8">
      <t>ジュンビセイ</t>
    </rPh>
    <rPh sb="9" eb="11">
      <t>シエン</t>
    </rPh>
    <rPh sb="12" eb="14">
      <t>ハイリョ</t>
    </rPh>
    <phoneticPr fontId="1"/>
  </si>
  <si>
    <t>結果_職業準備性(支援・配慮あり)</t>
    <rPh sb="0" eb="2">
      <t>ケッカショクギョウ2</t>
    </rPh>
    <phoneticPr fontId="1"/>
  </si>
  <si>
    <t>C</t>
    <phoneticPr fontId="2"/>
  </si>
  <si>
    <t>B</t>
    <phoneticPr fontId="2"/>
  </si>
  <si>
    <t>A</t>
    <phoneticPr fontId="2"/>
  </si>
  <si>
    <t>支援・配慮の内容</t>
    <phoneticPr fontId="2"/>
  </si>
  <si>
    <t>S評価（協同評価）</t>
    <rPh sb="1" eb="3">
      <t>ヒョウカ</t>
    </rPh>
    <rPh sb="4" eb="6">
      <t>キョウドウ</t>
    </rPh>
    <rPh sb="6" eb="8">
      <t>ヒョウカ</t>
    </rPh>
    <phoneticPr fontId="1"/>
  </si>
  <si>
    <t>ストレングスになる</t>
    <phoneticPr fontId="2"/>
  </si>
  <si>
    <t>希望する配慮等</t>
    <rPh sb="0" eb="2">
      <t>キボウ</t>
    </rPh>
    <rPh sb="4" eb="6">
      <t>ハイリョ</t>
    </rPh>
    <rPh sb="6" eb="7">
      <t>トウ</t>
    </rPh>
    <phoneticPr fontId="2"/>
  </si>
  <si>
    <t>?</t>
    <phoneticPr fontId="2"/>
  </si>
  <si>
    <t>仕事の正確さ</t>
    <rPh sb="0" eb="2">
      <t>シゴト</t>
    </rPh>
    <rPh sb="3" eb="5">
      <t>セイカク</t>
    </rPh>
    <phoneticPr fontId="2"/>
  </si>
  <si>
    <t>労働時間の設定</t>
    <rPh sb="0" eb="2">
      <t>ロウドウ</t>
    </rPh>
    <rPh sb="2" eb="4">
      <t>ジカン</t>
    </rPh>
    <rPh sb="5" eb="7">
      <t>セッテイ</t>
    </rPh>
    <phoneticPr fontId="2"/>
  </si>
  <si>
    <t>労働時間の変更</t>
    <rPh sb="0" eb="2">
      <t>ロウドウ</t>
    </rPh>
    <rPh sb="2" eb="4">
      <t>ジカン</t>
    </rPh>
    <rPh sb="5" eb="7">
      <t>ヘンコウ</t>
    </rPh>
    <phoneticPr fontId="2"/>
  </si>
  <si>
    <t>感覚過敏や身体症状の影響</t>
    <rPh sb="0" eb="2">
      <t>カンカク</t>
    </rPh>
    <rPh sb="2" eb="4">
      <t>カビン</t>
    </rPh>
    <rPh sb="5" eb="7">
      <t>シンタイ</t>
    </rPh>
    <rPh sb="7" eb="9">
      <t>ショウジョウ</t>
    </rPh>
    <rPh sb="10" eb="12">
      <t>エイキョウ</t>
    </rPh>
    <phoneticPr fontId="2"/>
  </si>
  <si>
    <t>こだわりや考え方の特徴</t>
    <rPh sb="5" eb="6">
      <t>カンガ</t>
    </rPh>
    <rPh sb="7" eb="8">
      <t>カタ</t>
    </rPh>
    <rPh sb="9" eb="11">
      <t>トクチョウ</t>
    </rPh>
    <phoneticPr fontId="2"/>
  </si>
  <si>
    <t>気分の安定の維持</t>
    <rPh sb="0" eb="2">
      <t>キブン</t>
    </rPh>
    <rPh sb="3" eb="5">
      <t>アンテイ</t>
    </rPh>
    <rPh sb="6" eb="8">
      <t>イジ</t>
    </rPh>
    <phoneticPr fontId="2"/>
  </si>
  <si>
    <t>症状の悪化や再発予防</t>
    <rPh sb="0" eb="2">
      <t>ショウジョウ</t>
    </rPh>
    <rPh sb="3" eb="5">
      <t>アッカ</t>
    </rPh>
    <rPh sb="6" eb="8">
      <t>サイハツ</t>
    </rPh>
    <rPh sb="8" eb="10">
      <t>ヨボウ</t>
    </rPh>
    <phoneticPr fontId="2"/>
  </si>
  <si>
    <t>服薬管理や通院</t>
    <rPh sb="0" eb="2">
      <t>フクヤク</t>
    </rPh>
    <rPh sb="2" eb="4">
      <t>カンリ</t>
    </rPh>
    <rPh sb="5" eb="7">
      <t>ツウイン</t>
    </rPh>
    <phoneticPr fontId="2"/>
  </si>
  <si>
    <t>二次障害の予防</t>
    <rPh sb="0" eb="2">
      <t>ニジ</t>
    </rPh>
    <rPh sb="2" eb="4">
      <t>ショウガイ</t>
    </rPh>
    <rPh sb="5" eb="7">
      <t>ヨボウ</t>
    </rPh>
    <phoneticPr fontId="2"/>
  </si>
  <si>
    <t>家族との関係性</t>
    <rPh sb="0" eb="2">
      <t>カゾク</t>
    </rPh>
    <rPh sb="4" eb="7">
      <t>カンケイセイ</t>
    </rPh>
    <phoneticPr fontId="2"/>
  </si>
  <si>
    <t>友人・知人との関係性</t>
    <rPh sb="0" eb="2">
      <t>ユウジン</t>
    </rPh>
    <rPh sb="3" eb="5">
      <t>チジン</t>
    </rPh>
    <rPh sb="7" eb="10">
      <t>カンケイセイ</t>
    </rPh>
    <phoneticPr fontId="2"/>
  </si>
  <si>
    <t>金銭管理</t>
    <rPh sb="0" eb="2">
      <t>キンセン</t>
    </rPh>
    <rPh sb="2" eb="4">
      <t>カンリ</t>
    </rPh>
    <phoneticPr fontId="2"/>
  </si>
  <si>
    <t>職場の人間関係の維持</t>
    <rPh sb="0" eb="2">
      <t>ショクバ</t>
    </rPh>
    <rPh sb="3" eb="5">
      <t>ニンゲン</t>
    </rPh>
    <rPh sb="5" eb="7">
      <t>カンケイ</t>
    </rPh>
    <rPh sb="8" eb="10">
      <t>イジ</t>
    </rPh>
    <phoneticPr fontId="2"/>
  </si>
  <si>
    <t>評価の方法</t>
    <phoneticPr fontId="2"/>
  </si>
  <si>
    <t>ABC評価（自己評価）</t>
    <rPh sb="6" eb="8">
      <t>ジコ</t>
    </rPh>
    <rPh sb="8" eb="10">
      <t>ヒョウカ</t>
    </rPh>
    <phoneticPr fontId="2"/>
  </si>
  <si>
    <t>ABC評価（支援・配慮なし）</t>
    <rPh sb="3" eb="5">
      <t>ヒョウカ</t>
    </rPh>
    <rPh sb="6" eb="8">
      <t>シエン</t>
    </rPh>
    <rPh sb="9" eb="11">
      <t>ハイリョ</t>
    </rPh>
    <phoneticPr fontId="2"/>
  </si>
  <si>
    <t>体調不良時の対処</t>
    <rPh sb="0" eb="2">
      <t>タイチョウ</t>
    </rPh>
    <rPh sb="2" eb="4">
      <t>フリョウ</t>
    </rPh>
    <rPh sb="4" eb="5">
      <t>ジ</t>
    </rPh>
    <rPh sb="6" eb="8">
      <t>タイショ</t>
    </rPh>
    <phoneticPr fontId="1"/>
  </si>
  <si>
    <t>選-6</t>
    <phoneticPr fontId="2"/>
  </si>
  <si>
    <t>選-17</t>
    <phoneticPr fontId="2"/>
  </si>
  <si>
    <t>② 協同評価： 支援・配慮なし</t>
    <rPh sb="2" eb="4">
      <t>キョウドウ</t>
    </rPh>
    <rPh sb="4" eb="6">
      <t>ヒョウカ</t>
    </rPh>
    <rPh sb="8" eb="10">
      <t>シエン</t>
    </rPh>
    <rPh sb="11" eb="13">
      <t>ハイリョ</t>
    </rPh>
    <phoneticPr fontId="2"/>
  </si>
  <si>
    <t>③ 協同評価： 支援・配慮あり</t>
    <rPh sb="2" eb="4">
      <t>キョウドウ</t>
    </rPh>
    <rPh sb="4" eb="6">
      <t>ヒョウカ</t>
    </rPh>
    <rPh sb="8" eb="10">
      <t>シエン</t>
    </rPh>
    <rPh sb="11" eb="13">
      <t>ハイリョ</t>
    </rPh>
    <phoneticPr fontId="2"/>
  </si>
  <si>
    <t>質問・報告（作業の終了、失敗等）・連絡・相談をする</t>
    <phoneticPr fontId="2"/>
  </si>
  <si>
    <t>相手や場に応じた挨拶・返事を自分からすすんでできる。</t>
    <rPh sb="14" eb="16">
      <t>ジブン</t>
    </rPh>
    <phoneticPr fontId="2"/>
  </si>
  <si>
    <t>どんな作業にも自分からすすんで取り組む。</t>
    <rPh sb="7" eb="9">
      <t>ジブン</t>
    </rPh>
    <phoneticPr fontId="2"/>
  </si>
  <si>
    <t>関心のある作業は自分からすすんで取り組むが、それ以外の作業は指示を受ければ取り組む。</t>
    <rPh sb="8" eb="10">
      <t>ジブン</t>
    </rPh>
    <rPh sb="33" eb="34">
      <t>ウ</t>
    </rPh>
    <phoneticPr fontId="2"/>
  </si>
  <si>
    <t>自分からすすんで作業に取り組むことが少ない。</t>
    <rPh sb="0" eb="2">
      <t>ジブン</t>
    </rPh>
    <phoneticPr fontId="2"/>
  </si>
  <si>
    <t>病気の進行への備え</t>
    <rPh sb="0" eb="2">
      <t>ビョウキ</t>
    </rPh>
    <rPh sb="3" eb="5">
      <t>シンコウ</t>
    </rPh>
    <rPh sb="7" eb="8">
      <t>ソナ</t>
    </rPh>
    <phoneticPr fontId="2"/>
  </si>
  <si>
    <t>10_4</t>
    <phoneticPr fontId="2"/>
  </si>
  <si>
    <t>10_3</t>
    <phoneticPr fontId="2"/>
  </si>
  <si>
    <t>10_2</t>
    <phoneticPr fontId="2"/>
  </si>
  <si>
    <t>10_1</t>
    <phoneticPr fontId="2"/>
  </si>
  <si>
    <t>9_6</t>
    <phoneticPr fontId="2"/>
  </si>
  <si>
    <t>9_5</t>
    <phoneticPr fontId="2"/>
  </si>
  <si>
    <t>9_4</t>
    <phoneticPr fontId="2"/>
  </si>
  <si>
    <t>9_3</t>
    <phoneticPr fontId="2"/>
  </si>
  <si>
    <t>9_2</t>
    <phoneticPr fontId="2"/>
  </si>
  <si>
    <t>9_1</t>
    <phoneticPr fontId="2"/>
  </si>
  <si>
    <t>8_5</t>
    <phoneticPr fontId="2"/>
  </si>
  <si>
    <t>8_4</t>
    <phoneticPr fontId="2"/>
  </si>
  <si>
    <t>8_3</t>
    <phoneticPr fontId="2"/>
  </si>
  <si>
    <t>8_2</t>
    <phoneticPr fontId="2"/>
  </si>
  <si>
    <t>8_1</t>
    <phoneticPr fontId="2"/>
  </si>
  <si>
    <t>7_7</t>
    <phoneticPr fontId="2"/>
  </si>
  <si>
    <t>7_6</t>
    <phoneticPr fontId="2"/>
  </si>
  <si>
    <t>7_5</t>
    <phoneticPr fontId="2"/>
  </si>
  <si>
    <t>7_4</t>
    <phoneticPr fontId="2"/>
  </si>
  <si>
    <t>7_3</t>
    <phoneticPr fontId="2"/>
  </si>
  <si>
    <t>7_2</t>
    <phoneticPr fontId="2"/>
  </si>
  <si>
    <t>7_1</t>
    <phoneticPr fontId="2"/>
  </si>
  <si>
    <t>6_6</t>
    <phoneticPr fontId="2"/>
  </si>
  <si>
    <t>6_5</t>
    <phoneticPr fontId="2"/>
  </si>
  <si>
    <t>6_4</t>
    <phoneticPr fontId="2"/>
  </si>
  <si>
    <t>6_3</t>
    <phoneticPr fontId="2"/>
  </si>
  <si>
    <t>6_2</t>
    <phoneticPr fontId="2"/>
  </si>
  <si>
    <t>6_1</t>
    <phoneticPr fontId="2"/>
  </si>
  <si>
    <t>5_4</t>
    <phoneticPr fontId="2"/>
  </si>
  <si>
    <t>5_3</t>
    <phoneticPr fontId="2"/>
  </si>
  <si>
    <t>5_2</t>
    <phoneticPr fontId="2"/>
  </si>
  <si>
    <t>5_1</t>
    <phoneticPr fontId="2"/>
  </si>
  <si>
    <t>4_4</t>
    <phoneticPr fontId="2"/>
  </si>
  <si>
    <t>4_3</t>
    <phoneticPr fontId="2"/>
  </si>
  <si>
    <t>4_2</t>
    <phoneticPr fontId="2"/>
  </si>
  <si>
    <t>4_1</t>
    <phoneticPr fontId="2"/>
  </si>
  <si>
    <t>3_4</t>
    <phoneticPr fontId="2"/>
  </si>
  <si>
    <t>3_3</t>
    <phoneticPr fontId="2"/>
  </si>
  <si>
    <t>経営者等の理解</t>
    <rPh sb="0" eb="3">
      <t>ケイエイシャ</t>
    </rPh>
    <rPh sb="3" eb="4">
      <t>ナド</t>
    </rPh>
    <rPh sb="5" eb="7">
      <t>リカイ</t>
    </rPh>
    <phoneticPr fontId="2"/>
  </si>
  <si>
    <t>3_2</t>
    <phoneticPr fontId="2"/>
  </si>
  <si>
    <t>3_1</t>
    <phoneticPr fontId="2"/>
  </si>
  <si>
    <t>その他の事項</t>
    <rPh sb="2" eb="3">
      <t>ホカ</t>
    </rPh>
    <rPh sb="4" eb="6">
      <t>ジコウ</t>
    </rPh>
    <phoneticPr fontId="2"/>
  </si>
  <si>
    <t>2_4</t>
    <phoneticPr fontId="2"/>
  </si>
  <si>
    <t>勤務形態の変更</t>
    <rPh sb="0" eb="2">
      <t>キンム</t>
    </rPh>
    <rPh sb="2" eb="4">
      <t>ケイタイ</t>
    </rPh>
    <rPh sb="5" eb="7">
      <t>ヘンコウ</t>
    </rPh>
    <phoneticPr fontId="2"/>
  </si>
  <si>
    <t>2_3</t>
    <phoneticPr fontId="2"/>
  </si>
  <si>
    <t>2_2</t>
    <phoneticPr fontId="2"/>
  </si>
  <si>
    <t>2_1</t>
    <phoneticPr fontId="2"/>
  </si>
  <si>
    <t>1_9</t>
    <phoneticPr fontId="2"/>
  </si>
  <si>
    <t>モチベーションの維持</t>
    <rPh sb="8" eb="10">
      <t>イジ</t>
    </rPh>
    <phoneticPr fontId="2"/>
  </si>
  <si>
    <t>1_8</t>
    <phoneticPr fontId="2"/>
  </si>
  <si>
    <t>1_7</t>
    <phoneticPr fontId="2"/>
  </si>
  <si>
    <t>1_6</t>
    <phoneticPr fontId="2"/>
  </si>
  <si>
    <t>1_5</t>
    <phoneticPr fontId="2"/>
  </si>
  <si>
    <t>1_4</t>
    <phoneticPr fontId="2"/>
  </si>
  <si>
    <t>1_3</t>
    <phoneticPr fontId="2"/>
  </si>
  <si>
    <t>1_2</t>
    <phoneticPr fontId="2"/>
  </si>
  <si>
    <t>1_1</t>
    <phoneticPr fontId="2"/>
  </si>
  <si>
    <t>回答</t>
    <rPh sb="0" eb="2">
      <t>カイトウ</t>
    </rPh>
    <phoneticPr fontId="1"/>
  </si>
  <si>
    <t>項目内容(短縮)</t>
    <rPh sb="0" eb="2">
      <t>コウモク</t>
    </rPh>
    <rPh sb="2" eb="4">
      <t>ナイヨウ</t>
    </rPh>
    <rPh sb="5" eb="7">
      <t>タンシュク</t>
    </rPh>
    <phoneticPr fontId="2"/>
  </si>
  <si>
    <t>項目</t>
    <rPh sb="0" eb="2">
      <t>コウモク</t>
    </rPh>
    <phoneticPr fontId="2"/>
  </si>
  <si>
    <t>安全な作業</t>
    <rPh sb="0" eb="2">
      <t>アンゼン</t>
    </rPh>
    <rPh sb="3" eb="5">
      <t>サギョウ</t>
    </rPh>
    <phoneticPr fontId="1"/>
  </si>
  <si>
    <t>作業スピード</t>
    <rPh sb="0" eb="2">
      <t>サギョウ</t>
    </rPh>
    <phoneticPr fontId="1"/>
  </si>
  <si>
    <t>作業への集中</t>
    <rPh sb="0" eb="2">
      <t>サギョウ</t>
    </rPh>
    <rPh sb="4" eb="6">
      <t>シュウチュウ</t>
    </rPh>
    <phoneticPr fontId="1"/>
  </si>
  <si>
    <t>メモの活用</t>
    <rPh sb="3" eb="5">
      <t>カツヨウ</t>
    </rPh>
    <phoneticPr fontId="1"/>
  </si>
  <si>
    <t>報告・連絡・相談</t>
    <rPh sb="0" eb="2">
      <t>ホウコク</t>
    </rPh>
    <rPh sb="3" eb="5">
      <t>レンラク</t>
    </rPh>
    <rPh sb="6" eb="8">
      <t>ソウダン</t>
    </rPh>
    <phoneticPr fontId="1"/>
  </si>
  <si>
    <t>役割分担の理解</t>
    <rPh sb="0" eb="2">
      <t>ヤクワリ</t>
    </rPh>
    <rPh sb="2" eb="4">
      <t>ブンタン</t>
    </rPh>
    <rPh sb="5" eb="7">
      <t>リカイ</t>
    </rPh>
    <phoneticPr fontId="1"/>
  </si>
  <si>
    <t>正確な作業</t>
    <rPh sb="0" eb="2">
      <t>セイカク</t>
    </rPh>
    <rPh sb="3" eb="5">
      <t>サギョウ</t>
    </rPh>
    <phoneticPr fontId="1"/>
  </si>
  <si>
    <t>指示理解</t>
    <rPh sb="0" eb="2">
      <t>シジ</t>
    </rPh>
    <rPh sb="2" eb="4">
      <t>リカイ</t>
    </rPh>
    <phoneticPr fontId="1"/>
  </si>
  <si>
    <t>ミスへの気づき</t>
    <rPh sb="4" eb="5">
      <t>キ</t>
    </rPh>
    <phoneticPr fontId="1"/>
  </si>
  <si>
    <t>規則の理解</t>
    <rPh sb="0" eb="2">
      <t>キソク</t>
    </rPh>
    <rPh sb="3" eb="5">
      <t>リカイ</t>
    </rPh>
    <phoneticPr fontId="1"/>
  </si>
  <si>
    <t>相手への伝達</t>
    <rPh sb="0" eb="2">
      <t>アイテ</t>
    </rPh>
    <rPh sb="4" eb="6">
      <t>デンタツ</t>
    </rPh>
    <phoneticPr fontId="1"/>
  </si>
  <si>
    <t>相手への応答</t>
    <rPh sb="0" eb="2">
      <t>アイテ</t>
    </rPh>
    <rPh sb="4" eb="6">
      <t>オウトウ</t>
    </rPh>
    <phoneticPr fontId="1"/>
  </si>
  <si>
    <t>感情のコントロール</t>
    <rPh sb="0" eb="2">
      <t>カンジョウ</t>
    </rPh>
    <phoneticPr fontId="1"/>
  </si>
  <si>
    <t>仕事の種類や内容</t>
    <rPh sb="0" eb="2">
      <t>シゴト</t>
    </rPh>
    <rPh sb="3" eb="5">
      <t>シュルイ</t>
    </rPh>
    <rPh sb="6" eb="8">
      <t>ナイヨウ</t>
    </rPh>
    <phoneticPr fontId="2"/>
  </si>
  <si>
    <t>内容の変更がある場合</t>
    <rPh sb="0" eb="2">
      <t>ナイヨウ</t>
    </rPh>
    <rPh sb="3" eb="5">
      <t>ヘンコウ</t>
    </rPh>
    <rPh sb="8" eb="10">
      <t>バアイ</t>
    </rPh>
    <phoneticPr fontId="2"/>
  </si>
  <si>
    <t>仕事の量</t>
    <rPh sb="0" eb="2">
      <t>シゴト</t>
    </rPh>
    <rPh sb="3" eb="4">
      <t>リョウ</t>
    </rPh>
    <phoneticPr fontId="2"/>
  </si>
  <si>
    <t>指示方法や教わり方</t>
    <rPh sb="0" eb="2">
      <t>シジ</t>
    </rPh>
    <rPh sb="2" eb="4">
      <t>ホウホウ</t>
    </rPh>
    <rPh sb="5" eb="6">
      <t>オソ</t>
    </rPh>
    <rPh sb="8" eb="9">
      <t>カタ</t>
    </rPh>
    <phoneticPr fontId="2"/>
  </si>
  <si>
    <t>仕事内容の理解</t>
    <rPh sb="0" eb="2">
      <t>シゴト</t>
    </rPh>
    <rPh sb="2" eb="4">
      <t>ナイヨウ</t>
    </rPh>
    <rPh sb="5" eb="7">
      <t>リカイ</t>
    </rPh>
    <phoneticPr fontId="2"/>
  </si>
  <si>
    <t>仕事に慣れた後の任せ方</t>
    <rPh sb="0" eb="2">
      <t>シゴト</t>
    </rPh>
    <rPh sb="3" eb="4">
      <t>ナ</t>
    </rPh>
    <rPh sb="6" eb="7">
      <t>アト</t>
    </rPh>
    <rPh sb="8" eb="9">
      <t>マカ</t>
    </rPh>
    <rPh sb="10" eb="11">
      <t>カタ</t>
    </rPh>
    <phoneticPr fontId="2"/>
  </si>
  <si>
    <t>同僚や上司の理解</t>
    <rPh sb="0" eb="2">
      <t>ドウリョウ</t>
    </rPh>
    <rPh sb="3" eb="5">
      <t>ジョウシ</t>
    </rPh>
    <rPh sb="6" eb="8">
      <t>リカイ</t>
    </rPh>
    <phoneticPr fontId="2"/>
  </si>
  <si>
    <t>設備の整備</t>
    <rPh sb="0" eb="2">
      <t>セツビ</t>
    </rPh>
    <rPh sb="3" eb="5">
      <t>セイビ</t>
    </rPh>
    <phoneticPr fontId="2"/>
  </si>
  <si>
    <t>機器や道具等の使用</t>
    <rPh sb="0" eb="2">
      <t>キキ</t>
    </rPh>
    <rPh sb="3" eb="5">
      <t>ドウグ</t>
    </rPh>
    <rPh sb="5" eb="6">
      <t>トウ</t>
    </rPh>
    <rPh sb="7" eb="9">
      <t>シヨウ</t>
    </rPh>
    <phoneticPr fontId="2"/>
  </si>
  <si>
    <t>職場のルールの理解</t>
    <rPh sb="0" eb="2">
      <t>ショクバ</t>
    </rPh>
    <rPh sb="7" eb="9">
      <t>リカイ</t>
    </rPh>
    <phoneticPr fontId="2"/>
  </si>
  <si>
    <t>欠勤・遅刻・早退</t>
    <rPh sb="0" eb="2">
      <t>ケッキン</t>
    </rPh>
    <rPh sb="3" eb="5">
      <t>チコク</t>
    </rPh>
    <rPh sb="6" eb="8">
      <t>ソウタイ</t>
    </rPh>
    <phoneticPr fontId="2"/>
  </si>
  <si>
    <t>上司等からの指示の理解</t>
    <rPh sb="0" eb="2">
      <t>ジョウシ</t>
    </rPh>
    <rPh sb="2" eb="3">
      <t>トウ</t>
    </rPh>
    <rPh sb="6" eb="8">
      <t>シジ</t>
    </rPh>
    <rPh sb="9" eb="11">
      <t>リカイ</t>
    </rPh>
    <phoneticPr fontId="2"/>
  </si>
  <si>
    <t>安定した勤務</t>
    <rPh sb="0" eb="2">
      <t>アンテイ</t>
    </rPh>
    <rPh sb="4" eb="6">
      <t>キンム</t>
    </rPh>
    <phoneticPr fontId="2"/>
  </si>
  <si>
    <t>環境への慣れによる課題</t>
    <rPh sb="0" eb="2">
      <t>カンキョウ</t>
    </rPh>
    <rPh sb="4" eb="5">
      <t>ナ</t>
    </rPh>
    <rPh sb="9" eb="11">
      <t>カダイ</t>
    </rPh>
    <phoneticPr fontId="2"/>
  </si>
  <si>
    <t>職場の相談体制</t>
    <rPh sb="0" eb="2">
      <t>ショクバ</t>
    </rPh>
    <rPh sb="3" eb="5">
      <t>ソウダン</t>
    </rPh>
    <rPh sb="5" eb="7">
      <t>タイセイ</t>
    </rPh>
    <phoneticPr fontId="2"/>
  </si>
  <si>
    <t>頑張りすぎへの対処</t>
    <rPh sb="0" eb="2">
      <t>ガンバ</t>
    </rPh>
    <rPh sb="7" eb="9">
      <t>タイショ</t>
    </rPh>
    <phoneticPr fontId="2"/>
  </si>
  <si>
    <t>体調の悪化予防</t>
    <rPh sb="0" eb="2">
      <t>タイチョウ</t>
    </rPh>
    <rPh sb="3" eb="5">
      <t>アッカ</t>
    </rPh>
    <rPh sb="5" eb="7">
      <t>ヨボウ</t>
    </rPh>
    <phoneticPr fontId="2"/>
  </si>
  <si>
    <t>生活リズムや生活習慣</t>
    <rPh sb="0" eb="2">
      <t>セイカツ</t>
    </rPh>
    <rPh sb="6" eb="8">
      <t>セイカツ</t>
    </rPh>
    <rPh sb="8" eb="10">
      <t>シュウカン</t>
    </rPh>
    <phoneticPr fontId="2"/>
  </si>
  <si>
    <t>疲労・ストレスへの対処</t>
    <rPh sb="0" eb="2">
      <t>ヒロウ</t>
    </rPh>
    <rPh sb="9" eb="11">
      <t>タイショ</t>
    </rPh>
    <phoneticPr fontId="2"/>
  </si>
  <si>
    <t>不安への対処</t>
    <rPh sb="0" eb="2">
      <t>フアン</t>
    </rPh>
    <rPh sb="4" eb="6">
      <t>タイショ</t>
    </rPh>
    <phoneticPr fontId="2"/>
  </si>
  <si>
    <t>家族からのサポート</t>
    <rPh sb="0" eb="2">
      <t>カゾク</t>
    </rPh>
    <phoneticPr fontId="2"/>
  </si>
  <si>
    <t>家庭環境の変化</t>
    <rPh sb="0" eb="2">
      <t>カテイ</t>
    </rPh>
    <rPh sb="2" eb="4">
      <t>カンキョウ</t>
    </rPh>
    <rPh sb="5" eb="7">
      <t>ヘンカ</t>
    </rPh>
    <phoneticPr fontId="2"/>
  </si>
  <si>
    <t>上司等の異動時の引き継ぎ</t>
    <rPh sb="0" eb="2">
      <t>ジョウシ</t>
    </rPh>
    <rPh sb="2" eb="3">
      <t>トウ</t>
    </rPh>
    <rPh sb="4" eb="7">
      <t>イドウジ</t>
    </rPh>
    <rPh sb="8" eb="9">
      <t>ヒ</t>
    </rPh>
    <rPh sb="10" eb="11">
      <t>ツ</t>
    </rPh>
    <phoneticPr fontId="2"/>
  </si>
  <si>
    <t>職場の対人コミュニケーション</t>
    <rPh sb="0" eb="2">
      <t>ショクバ</t>
    </rPh>
    <rPh sb="3" eb="5">
      <t>タイジン</t>
    </rPh>
    <phoneticPr fontId="2"/>
  </si>
  <si>
    <t>同僚や上司等の配慮</t>
    <rPh sb="0" eb="2">
      <t>ドウリョウ</t>
    </rPh>
    <rPh sb="3" eb="5">
      <t>ジョウシ</t>
    </rPh>
    <rPh sb="5" eb="6">
      <t>トウ</t>
    </rPh>
    <rPh sb="7" eb="9">
      <t>ハイリョ</t>
    </rPh>
    <phoneticPr fontId="2"/>
  </si>
  <si>
    <t>細かな作業</t>
    <rPh sb="0" eb="1">
      <t>コマ</t>
    </rPh>
    <rPh sb="3" eb="5">
      <t>サギョウ</t>
    </rPh>
    <phoneticPr fontId="1"/>
  </si>
  <si>
    <t>わからない</t>
    <phoneticPr fontId="2"/>
  </si>
  <si>
    <t>年下が多い</t>
    <rPh sb="0" eb="2">
      <t>トシシタ</t>
    </rPh>
    <rPh sb="3" eb="4">
      <t>オオ</t>
    </rPh>
    <phoneticPr fontId="2"/>
  </si>
  <si>
    <t>にぎやか</t>
    <phoneticPr fontId="2"/>
  </si>
  <si>
    <t>まぶしい</t>
    <phoneticPr fontId="2"/>
  </si>
  <si>
    <t>① 対象者の自己評価</t>
    <rPh sb="6" eb="8">
      <t>ジコ</t>
    </rPh>
    <rPh sb="8" eb="10">
      <t>ヒョウカ</t>
    </rPh>
    <phoneticPr fontId="2"/>
  </si>
  <si>
    <t>作業環境、作業の内容、手順等の変更に対応する</t>
    <phoneticPr fontId="2"/>
  </si>
  <si>
    <t>選-7</t>
    <phoneticPr fontId="2"/>
  </si>
  <si>
    <t>相手や場に応じた挨拶や返事をする</t>
    <phoneticPr fontId="2"/>
  </si>
  <si>
    <t>相手から挨拶されたり、返事を求められれば応じることができる。</t>
    <phoneticPr fontId="2"/>
  </si>
  <si>
    <t>相手が挨拶をしたり返事を求めても応じることができない。</t>
    <phoneticPr fontId="2"/>
  </si>
  <si>
    <t>準備・後片付け</t>
    <rPh sb="0" eb="2">
      <t>ジュンビ</t>
    </rPh>
    <rPh sb="3" eb="6">
      <t>アトカタヅ</t>
    </rPh>
    <phoneticPr fontId="1"/>
  </si>
  <si>
    <t>指示された手順に従って作業する</t>
    <rPh sb="5" eb="7">
      <t>テジュン</t>
    </rPh>
    <rPh sb="8" eb="9">
      <t>シタガ</t>
    </rPh>
    <phoneticPr fontId="2"/>
  </si>
  <si>
    <t>具体的に指示されれば、指示された手順に従ってだいたい作業できる。</t>
    <rPh sb="11" eb="13">
      <t>シジ</t>
    </rPh>
    <rPh sb="16" eb="18">
      <t>テジュン</t>
    </rPh>
    <rPh sb="19" eb="20">
      <t>シタガ</t>
    </rPh>
    <phoneticPr fontId="2"/>
  </si>
  <si>
    <t>具体的に指示されても、指示された手順に従えない。</t>
    <rPh sb="0" eb="3">
      <t>グタイテキ</t>
    </rPh>
    <rPh sb="11" eb="13">
      <t>シジ</t>
    </rPh>
    <rPh sb="16" eb="18">
      <t>テジュン</t>
    </rPh>
    <rPh sb="19" eb="20">
      <t>シタガ</t>
    </rPh>
    <phoneticPr fontId="2"/>
  </si>
  <si>
    <t>自分でミスを見つける</t>
    <rPh sb="6" eb="7">
      <t>ミ</t>
    </rPh>
    <phoneticPr fontId="2"/>
  </si>
  <si>
    <t>自ら作業の見直しを行い、ミスを見つけることができる。</t>
    <rPh sb="0" eb="1">
      <t>ミズカ</t>
    </rPh>
    <rPh sb="15" eb="16">
      <t>ミ</t>
    </rPh>
    <phoneticPr fontId="2"/>
  </si>
  <si>
    <t>自分からすすんで作業に取り組む</t>
    <rPh sb="8" eb="10">
      <t>サギョウ</t>
    </rPh>
    <phoneticPr fontId="2"/>
  </si>
  <si>
    <t>質問・報告（作業の終了、失敗等）・連絡・相談を欠かさずすることができる。</t>
    <rPh sb="23" eb="24">
      <t>カ</t>
    </rPh>
    <phoneticPr fontId="2"/>
  </si>
  <si>
    <t>質問・報告・連絡・相談を時々しないことがある。</t>
    <rPh sb="12" eb="14">
      <t>トキドキ</t>
    </rPh>
    <phoneticPr fontId="2"/>
  </si>
  <si>
    <t>質問・報告・連絡・相談をしないことが多い、または必要以上にすることが多い。</t>
    <rPh sb="18" eb="19">
      <t>オオ</t>
    </rPh>
    <phoneticPr fontId="2"/>
  </si>
  <si>
    <t>問/項目</t>
    <rPh sb="0" eb="1">
      <t>トイ</t>
    </rPh>
    <rPh sb="2" eb="4">
      <t>コウモク</t>
    </rPh>
    <phoneticPr fontId="2"/>
  </si>
  <si>
    <t>有無</t>
    <rPh sb="0" eb="2">
      <t>ウム</t>
    </rPh>
    <phoneticPr fontId="2"/>
  </si>
  <si>
    <t>回数</t>
    <rPh sb="0" eb="2">
      <t>カイスウ</t>
    </rPh>
    <phoneticPr fontId="2"/>
  </si>
  <si>
    <t>労働時間</t>
    <rPh sb="0" eb="2">
      <t>ロウドウ</t>
    </rPh>
    <rPh sb="2" eb="4">
      <t>ジカン</t>
    </rPh>
    <phoneticPr fontId="2"/>
  </si>
  <si>
    <t>2_5</t>
    <phoneticPr fontId="2"/>
  </si>
  <si>
    <t>気に入っていた点</t>
    <rPh sb="0" eb="1">
      <t>キ</t>
    </rPh>
    <rPh sb="2" eb="3">
      <t>イ</t>
    </rPh>
    <rPh sb="7" eb="8">
      <t>テン</t>
    </rPh>
    <phoneticPr fontId="2"/>
  </si>
  <si>
    <t>合わなかった点</t>
    <rPh sb="0" eb="1">
      <t>ア</t>
    </rPh>
    <rPh sb="6" eb="7">
      <t>テン</t>
    </rPh>
    <phoneticPr fontId="2"/>
  </si>
  <si>
    <t>退職理由</t>
    <rPh sb="0" eb="2">
      <t>タイショク</t>
    </rPh>
    <rPh sb="2" eb="4">
      <t>リユウ</t>
    </rPh>
    <phoneticPr fontId="2"/>
  </si>
  <si>
    <t>5_5</t>
    <phoneticPr fontId="2"/>
  </si>
  <si>
    <t>一般就職</t>
    <rPh sb="0" eb="2">
      <t>イッパン</t>
    </rPh>
    <rPh sb="2" eb="4">
      <t>シュウショク</t>
    </rPh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</si>
  <si>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</si>
  <si>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</si>
  <si>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</si>
  <si>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職業訓練</t>
    <rPh sb="0" eb="2">
      <t>ショクギョウ</t>
    </rPh>
    <rPh sb="2" eb="4">
      <t>クンレン</t>
    </rPh>
    <phoneticPr fontId="2"/>
  </si>
  <si>
    <t>職業準備支援</t>
    <rPh sb="0" eb="2">
      <t>ショクギョウ</t>
    </rPh>
    <rPh sb="2" eb="4">
      <t>ジュンビ</t>
    </rPh>
    <rPh sb="4" eb="6">
      <t>シエン</t>
    </rPh>
    <phoneticPr fontId="2"/>
  </si>
  <si>
    <t>6_7</t>
    <phoneticPr fontId="2"/>
  </si>
  <si>
    <t>その他</t>
    <rPh sb="2" eb="3">
      <t>タ</t>
    </rPh>
    <phoneticPr fontId="2"/>
  </si>
  <si>
    <t>その他_記述</t>
    <rPh sb="2" eb="3">
      <t>タ</t>
    </rPh>
    <rPh sb="4" eb="6">
      <t>キジュツ</t>
    </rPh>
    <phoneticPr fontId="2"/>
  </si>
  <si>
    <t>6_8</t>
    <phoneticPr fontId="2"/>
  </si>
  <si>
    <t>希望する理由</t>
    <rPh sb="0" eb="2">
      <t>キボウ</t>
    </rPh>
    <rPh sb="4" eb="6">
      <t>リユウ</t>
    </rPh>
    <phoneticPr fontId="2"/>
  </si>
  <si>
    <t>希望の有無</t>
    <rPh sb="0" eb="2">
      <t>キボウ</t>
    </rPh>
    <rPh sb="3" eb="5">
      <t>ウム</t>
    </rPh>
    <phoneticPr fontId="2"/>
  </si>
  <si>
    <t>記述</t>
    <rPh sb="0" eb="2">
      <t>キジュツ</t>
    </rPh>
    <phoneticPr fontId="2"/>
  </si>
  <si>
    <t>働く目的_記述</t>
    <rPh sb="0" eb="1">
      <t>ハタラ</t>
    </rPh>
    <rPh sb="2" eb="4">
      <t>モクテキ</t>
    </rPh>
    <rPh sb="5" eb="7">
      <t>キジュツ</t>
    </rPh>
    <phoneticPr fontId="2"/>
  </si>
  <si>
    <t>生活のため</t>
    <rPh sb="0" eb="2">
      <t>セイカツ</t>
    </rPh>
    <phoneticPr fontId="2"/>
  </si>
  <si>
    <t>娯楽のため</t>
    <rPh sb="0" eb="2">
      <t>ゴラク</t>
    </rPh>
    <phoneticPr fontId="2"/>
  </si>
  <si>
    <t>楽しいから</t>
    <rPh sb="0" eb="1">
      <t>タノ</t>
    </rPh>
    <phoneticPr fontId="2"/>
  </si>
  <si>
    <t>役立ちたいから</t>
    <rPh sb="0" eb="2">
      <t>ヤクダ</t>
    </rPh>
    <phoneticPr fontId="2"/>
  </si>
  <si>
    <t>能力を高めるため</t>
    <rPh sb="0" eb="2">
      <t>ノウリョク</t>
    </rPh>
    <rPh sb="3" eb="4">
      <t>タカ</t>
    </rPh>
    <phoneticPr fontId="2"/>
  </si>
  <si>
    <t>9_7</t>
    <phoneticPr fontId="2"/>
  </si>
  <si>
    <t>社会と関わるため</t>
    <rPh sb="0" eb="2">
      <t>シャカイ</t>
    </rPh>
    <rPh sb="3" eb="4">
      <t>カカ</t>
    </rPh>
    <phoneticPr fontId="2"/>
  </si>
  <si>
    <t>9_8</t>
    <phoneticPr fontId="2"/>
  </si>
  <si>
    <t>周りを納得させる</t>
    <rPh sb="0" eb="1">
      <t>マワ</t>
    </rPh>
    <rPh sb="3" eb="5">
      <t>ナットク</t>
    </rPh>
    <phoneticPr fontId="2"/>
  </si>
  <si>
    <t>9_9</t>
    <phoneticPr fontId="2"/>
  </si>
  <si>
    <t>経験を積みたい</t>
    <rPh sb="0" eb="2">
      <t>ケイケン</t>
    </rPh>
    <rPh sb="3" eb="4">
      <t>ツ</t>
    </rPh>
    <phoneticPr fontId="2"/>
  </si>
  <si>
    <t>9_10</t>
    <phoneticPr fontId="2"/>
  </si>
  <si>
    <t>9_11</t>
    <phoneticPr fontId="2"/>
  </si>
  <si>
    <t>HW(障害者窓口)</t>
    <rPh sb="3" eb="6">
      <t>ショウガイシャ</t>
    </rPh>
    <rPh sb="6" eb="8">
      <t>マドグチ</t>
    </rPh>
    <phoneticPr fontId="2"/>
  </si>
  <si>
    <t>HW(一般窓口)</t>
    <rPh sb="3" eb="5">
      <t>イッパン</t>
    </rPh>
    <rPh sb="5" eb="7">
      <t>マドグチ</t>
    </rPh>
    <phoneticPr fontId="2"/>
  </si>
  <si>
    <t>10_5</t>
    <phoneticPr fontId="2"/>
  </si>
  <si>
    <t>求人情報</t>
    <rPh sb="0" eb="2">
      <t>キュウジン</t>
    </rPh>
    <rPh sb="2" eb="4">
      <t>ジョウホウ</t>
    </rPh>
    <phoneticPr fontId="2"/>
  </si>
  <si>
    <t>10_6</t>
    <phoneticPr fontId="2"/>
  </si>
  <si>
    <t>民間会社</t>
    <rPh sb="0" eb="2">
      <t>ミンカン</t>
    </rPh>
    <rPh sb="2" eb="4">
      <t>ガイシャ</t>
    </rPh>
    <phoneticPr fontId="2"/>
  </si>
  <si>
    <t>10_7</t>
    <phoneticPr fontId="2"/>
  </si>
  <si>
    <t>縁故</t>
    <rPh sb="0" eb="2">
      <t>エンコ</t>
    </rPh>
    <phoneticPr fontId="2"/>
  </si>
  <si>
    <t>10_8</t>
    <phoneticPr fontId="2"/>
  </si>
  <si>
    <t>障害の開示</t>
    <rPh sb="0" eb="2">
      <t>ショウガイ</t>
    </rPh>
    <rPh sb="3" eb="5">
      <t>カイジ</t>
    </rPh>
    <phoneticPr fontId="2"/>
  </si>
  <si>
    <t>11の理由</t>
    <rPh sb="3" eb="5">
      <t>リユウ</t>
    </rPh>
    <phoneticPr fontId="2"/>
  </si>
  <si>
    <t>希望の仕事</t>
    <rPh sb="0" eb="2">
      <t>キボウ</t>
    </rPh>
    <rPh sb="3" eb="5">
      <t>シゴト</t>
    </rPh>
    <phoneticPr fontId="2"/>
  </si>
  <si>
    <t>経験の有無</t>
    <rPh sb="0" eb="2">
      <t>ケイケン</t>
    </rPh>
    <rPh sb="3" eb="5">
      <t>ウム</t>
    </rPh>
    <phoneticPr fontId="2"/>
  </si>
  <si>
    <t>興味のある仕事</t>
    <rPh sb="0" eb="2">
      <t>キョウミ</t>
    </rPh>
    <rPh sb="5" eb="7">
      <t>シゴト</t>
    </rPh>
    <phoneticPr fontId="2"/>
  </si>
  <si>
    <t>免許や資格</t>
    <rPh sb="0" eb="2">
      <t>メンキョ</t>
    </rPh>
    <rPh sb="3" eb="5">
      <t>シカク</t>
    </rPh>
    <phoneticPr fontId="2"/>
  </si>
  <si>
    <t>17_1</t>
    <phoneticPr fontId="2"/>
  </si>
  <si>
    <t>労働日数</t>
    <rPh sb="0" eb="2">
      <t>ロウドウ</t>
    </rPh>
    <rPh sb="2" eb="4">
      <t>ニッスウ</t>
    </rPh>
    <phoneticPr fontId="2"/>
  </si>
  <si>
    <t>17_2</t>
    <phoneticPr fontId="2"/>
  </si>
  <si>
    <t>希望する雇用形態</t>
    <rPh sb="0" eb="2">
      <t>キボウ</t>
    </rPh>
    <rPh sb="4" eb="6">
      <t>コヨウ</t>
    </rPh>
    <rPh sb="6" eb="8">
      <t>ケイタイ</t>
    </rPh>
    <phoneticPr fontId="2"/>
  </si>
  <si>
    <t>19_1</t>
    <phoneticPr fontId="2"/>
  </si>
  <si>
    <t>希望する賃金</t>
    <rPh sb="0" eb="2">
      <t>キボウ</t>
    </rPh>
    <rPh sb="4" eb="6">
      <t>チンギン</t>
    </rPh>
    <phoneticPr fontId="2"/>
  </si>
  <si>
    <t>19_2</t>
    <phoneticPr fontId="2"/>
  </si>
  <si>
    <t>障害年金の状況</t>
    <rPh sb="0" eb="2">
      <t>ショウガイ</t>
    </rPh>
    <rPh sb="2" eb="4">
      <t>ネンキン</t>
    </rPh>
    <rPh sb="5" eb="7">
      <t>ジョウキョウ</t>
    </rPh>
    <phoneticPr fontId="2"/>
  </si>
  <si>
    <t>20_1</t>
    <phoneticPr fontId="2"/>
  </si>
  <si>
    <t>鉄道/バス</t>
    <rPh sb="0" eb="2">
      <t>テツドウ</t>
    </rPh>
    <phoneticPr fontId="2"/>
  </si>
  <si>
    <t>時間</t>
    <rPh sb="0" eb="2">
      <t>ジカン</t>
    </rPh>
    <phoneticPr fontId="2"/>
  </si>
  <si>
    <t>20_2</t>
    <phoneticPr fontId="2"/>
  </si>
  <si>
    <t>車/バイク</t>
    <rPh sb="0" eb="1">
      <t>クルマ</t>
    </rPh>
    <phoneticPr fontId="2"/>
  </si>
  <si>
    <t>20_3</t>
    <phoneticPr fontId="2"/>
  </si>
  <si>
    <t>自転車</t>
    <rPh sb="0" eb="3">
      <t>ジテンシャ</t>
    </rPh>
    <phoneticPr fontId="2"/>
  </si>
  <si>
    <t>20_4</t>
    <phoneticPr fontId="2"/>
  </si>
  <si>
    <t>徒歩</t>
    <rPh sb="0" eb="2">
      <t>トホ</t>
    </rPh>
    <phoneticPr fontId="2"/>
  </si>
  <si>
    <t>21_1</t>
    <phoneticPr fontId="2"/>
  </si>
  <si>
    <t>21_2</t>
    <phoneticPr fontId="2"/>
  </si>
  <si>
    <t>労働時間/日数</t>
    <rPh sb="0" eb="2">
      <t>ロウドウ</t>
    </rPh>
    <rPh sb="2" eb="4">
      <t>ジカン</t>
    </rPh>
    <rPh sb="5" eb="7">
      <t>ニッスウ</t>
    </rPh>
    <phoneticPr fontId="2"/>
  </si>
  <si>
    <t>21_3</t>
    <phoneticPr fontId="2"/>
  </si>
  <si>
    <t>21_4</t>
    <phoneticPr fontId="2"/>
  </si>
  <si>
    <t>21_5</t>
    <phoneticPr fontId="2"/>
  </si>
  <si>
    <t>21_6</t>
    <phoneticPr fontId="2"/>
  </si>
  <si>
    <t>理解・配慮</t>
    <rPh sb="0" eb="2">
      <t>リカイ</t>
    </rPh>
    <rPh sb="3" eb="5">
      <t>ハイリョ</t>
    </rPh>
    <phoneticPr fontId="2"/>
  </si>
  <si>
    <t>21_8</t>
    <phoneticPr fontId="2"/>
  </si>
  <si>
    <t>22_1</t>
    <phoneticPr fontId="2"/>
  </si>
  <si>
    <t>22_2</t>
    <phoneticPr fontId="2"/>
  </si>
  <si>
    <t>22_3</t>
    <phoneticPr fontId="2"/>
  </si>
  <si>
    <t>22_5</t>
    <phoneticPr fontId="2"/>
  </si>
  <si>
    <t>気にかけてくれる</t>
    <rPh sb="0" eb="1">
      <t>キ</t>
    </rPh>
    <phoneticPr fontId="2"/>
  </si>
  <si>
    <t>1人にしてくれる</t>
    <rPh sb="1" eb="2">
      <t>ニン</t>
    </rPh>
    <phoneticPr fontId="2"/>
  </si>
  <si>
    <t>22_7</t>
    <phoneticPr fontId="2"/>
  </si>
  <si>
    <t>相談・質問ができる</t>
    <rPh sb="0" eb="2">
      <t>ソウダン</t>
    </rPh>
    <rPh sb="3" eb="5">
      <t>シツモン</t>
    </rPh>
    <phoneticPr fontId="2"/>
  </si>
  <si>
    <t>働く人が固定している</t>
    <rPh sb="0" eb="1">
      <t>ハタラ</t>
    </rPh>
    <rPh sb="2" eb="3">
      <t>ヒト</t>
    </rPh>
    <rPh sb="4" eb="6">
      <t>コテイ</t>
    </rPh>
    <phoneticPr fontId="2"/>
  </si>
  <si>
    <t>22_9</t>
    <phoneticPr fontId="2"/>
  </si>
  <si>
    <t>必要な機器・設備</t>
    <rPh sb="0" eb="2">
      <t>ヒツヨウ</t>
    </rPh>
    <rPh sb="3" eb="5">
      <t>キキ</t>
    </rPh>
    <rPh sb="6" eb="8">
      <t>セツビ</t>
    </rPh>
    <phoneticPr fontId="2"/>
  </si>
  <si>
    <t>24_1</t>
    <phoneticPr fontId="2"/>
  </si>
  <si>
    <t>24_2</t>
    <phoneticPr fontId="2"/>
  </si>
  <si>
    <t>事務所</t>
    <rPh sb="0" eb="3">
      <t>ジムショ</t>
    </rPh>
    <phoneticPr fontId="2"/>
  </si>
  <si>
    <t>24_3</t>
    <phoneticPr fontId="2"/>
  </si>
  <si>
    <t>24_4</t>
    <phoneticPr fontId="2"/>
  </si>
  <si>
    <t>24_5</t>
    <phoneticPr fontId="2"/>
  </si>
  <si>
    <t>24_6</t>
    <phoneticPr fontId="2"/>
  </si>
  <si>
    <t>24_8</t>
    <phoneticPr fontId="2"/>
  </si>
  <si>
    <t>24_10</t>
    <phoneticPr fontId="2"/>
  </si>
  <si>
    <t>24_12</t>
    <phoneticPr fontId="2"/>
  </si>
  <si>
    <t>24_14</t>
    <phoneticPr fontId="2"/>
  </si>
  <si>
    <t>特性により希望しない</t>
    <rPh sb="0" eb="2">
      <t>トクセイ</t>
    </rPh>
    <rPh sb="5" eb="7">
      <t>キボウ</t>
    </rPh>
    <phoneticPr fontId="2"/>
  </si>
  <si>
    <t>24_14_記述</t>
    <rPh sb="6" eb="8">
      <t>キジュツ</t>
    </rPh>
    <phoneticPr fontId="2"/>
  </si>
  <si>
    <t>24_15</t>
    <phoneticPr fontId="2"/>
  </si>
  <si>
    <t>課題や不安</t>
    <rPh sb="0" eb="2">
      <t>カダイ</t>
    </rPh>
    <rPh sb="3" eb="5">
      <t>フアン</t>
    </rPh>
    <phoneticPr fontId="2"/>
  </si>
  <si>
    <t>希望する配慮</t>
    <rPh sb="0" eb="2">
      <t>キボウ</t>
    </rPh>
    <rPh sb="4" eb="6">
      <t>ハイリョ</t>
    </rPh>
    <phoneticPr fontId="2"/>
  </si>
  <si>
    <t>長所、興味のあること</t>
    <rPh sb="0" eb="2">
      <t>チョウショ</t>
    </rPh>
    <rPh sb="3" eb="5">
      <t>キョウミ</t>
    </rPh>
    <phoneticPr fontId="2"/>
  </si>
  <si>
    <t>28_1</t>
    <phoneticPr fontId="2"/>
  </si>
  <si>
    <t>支援者の有無</t>
    <rPh sb="0" eb="3">
      <t>シエンシャ</t>
    </rPh>
    <rPh sb="4" eb="6">
      <t>ウム</t>
    </rPh>
    <phoneticPr fontId="2"/>
  </si>
  <si>
    <t>28_2</t>
    <phoneticPr fontId="2"/>
  </si>
  <si>
    <t>29_1</t>
    <phoneticPr fontId="2"/>
  </si>
  <si>
    <t>通院の有無</t>
    <rPh sb="0" eb="2">
      <t>ツウイン</t>
    </rPh>
    <rPh sb="3" eb="5">
      <t>ウム</t>
    </rPh>
    <phoneticPr fontId="2"/>
  </si>
  <si>
    <t>29_2</t>
    <phoneticPr fontId="2"/>
  </si>
  <si>
    <t>30_1</t>
    <phoneticPr fontId="2"/>
  </si>
  <si>
    <t>通院</t>
    <rPh sb="0" eb="2">
      <t>ツウイン</t>
    </rPh>
    <phoneticPr fontId="2"/>
  </si>
  <si>
    <t>頻度_1</t>
    <rPh sb="0" eb="2">
      <t>ヒンド</t>
    </rPh>
    <phoneticPr fontId="2"/>
  </si>
  <si>
    <t>頻度_2</t>
    <rPh sb="0" eb="2">
      <t>ヒンド</t>
    </rPh>
    <phoneticPr fontId="2"/>
  </si>
  <si>
    <t>30_2</t>
    <phoneticPr fontId="2"/>
  </si>
  <si>
    <t>服薬</t>
    <rPh sb="0" eb="2">
      <t>フクヤク</t>
    </rPh>
    <phoneticPr fontId="2"/>
  </si>
  <si>
    <t>30_3</t>
    <phoneticPr fontId="2"/>
  </si>
  <si>
    <t>備考</t>
    <rPh sb="0" eb="2">
      <t>ビコウ</t>
    </rPh>
    <phoneticPr fontId="2"/>
  </si>
  <si>
    <t>主治医との連携</t>
    <rPh sb="0" eb="3">
      <t>シュジイ</t>
    </rPh>
    <rPh sb="5" eb="7">
      <t>レンケイ</t>
    </rPh>
    <phoneticPr fontId="2"/>
  </si>
  <si>
    <t>32_1</t>
    <phoneticPr fontId="2"/>
  </si>
  <si>
    <t>就職前後に希望する支援</t>
    <rPh sb="0" eb="3">
      <t>シュウショクマエ</t>
    </rPh>
    <rPh sb="3" eb="4">
      <t>アト</t>
    </rPh>
    <rPh sb="5" eb="7">
      <t>キボウ</t>
    </rPh>
    <rPh sb="9" eb="11">
      <t>シエン</t>
    </rPh>
    <phoneticPr fontId="2"/>
  </si>
  <si>
    <t>特になし</t>
    <rPh sb="0" eb="1">
      <t>トク</t>
    </rPh>
    <phoneticPr fontId="2"/>
  </si>
  <si>
    <t>32_2</t>
    <phoneticPr fontId="2"/>
  </si>
  <si>
    <t>33_1</t>
    <phoneticPr fontId="2"/>
  </si>
  <si>
    <t>職場実習の希望</t>
    <rPh sb="0" eb="2">
      <t>ショクバ</t>
    </rPh>
    <rPh sb="2" eb="4">
      <t>ジッシュウ</t>
    </rPh>
    <rPh sb="5" eb="7">
      <t>キボウ</t>
    </rPh>
    <phoneticPr fontId="2"/>
  </si>
  <si>
    <t>33_2</t>
    <phoneticPr fontId="2"/>
  </si>
  <si>
    <t>選択有無</t>
    <rPh sb="0" eb="2">
      <t>センタク</t>
    </rPh>
    <rPh sb="2" eb="4">
      <t>ウム</t>
    </rPh>
    <phoneticPr fontId="1"/>
  </si>
  <si>
    <t>「支・配あり」－「支・配なし」（&lt;0 → 0）</t>
    <phoneticPr fontId="1"/>
  </si>
  <si>
    <t>選択-項目</t>
    <rPh sb="0" eb="2">
      <t>センタク</t>
    </rPh>
    <rPh sb="3" eb="5">
      <t>コウモク</t>
    </rPh>
    <phoneticPr fontId="1"/>
  </si>
  <si>
    <t>1_10</t>
    <phoneticPr fontId="2"/>
  </si>
  <si>
    <t>3_5</t>
    <phoneticPr fontId="2"/>
  </si>
  <si>
    <t>4_5</t>
    <phoneticPr fontId="2"/>
  </si>
  <si>
    <t>7_8</t>
    <phoneticPr fontId="2"/>
  </si>
  <si>
    <t>8_6</t>
    <phoneticPr fontId="2"/>
  </si>
  <si>
    <t>選1</t>
    <rPh sb="0" eb="1">
      <t>セン</t>
    </rPh>
    <phoneticPr fontId="2"/>
  </si>
  <si>
    <t>選2</t>
    <phoneticPr fontId="2"/>
  </si>
  <si>
    <t>選3</t>
    <rPh sb="0" eb="1">
      <t>セン</t>
    </rPh>
    <phoneticPr fontId="2"/>
  </si>
  <si>
    <t>選5</t>
    <rPh sb="0" eb="1">
      <t>セン</t>
    </rPh>
    <phoneticPr fontId="2"/>
  </si>
  <si>
    <t>選7</t>
    <rPh sb="0" eb="1">
      <t>セン</t>
    </rPh>
    <phoneticPr fontId="2"/>
  </si>
  <si>
    <t>選9</t>
    <rPh sb="0" eb="1">
      <t>セン</t>
    </rPh>
    <phoneticPr fontId="2"/>
  </si>
  <si>
    <t>選11</t>
    <rPh sb="0" eb="1">
      <t>セン</t>
    </rPh>
    <phoneticPr fontId="2"/>
  </si>
  <si>
    <t>選13</t>
    <rPh sb="0" eb="1">
      <t>セン</t>
    </rPh>
    <phoneticPr fontId="2"/>
  </si>
  <si>
    <t>選15</t>
    <rPh sb="0" eb="1">
      <t>セン</t>
    </rPh>
    <phoneticPr fontId="2"/>
  </si>
  <si>
    <t>選17</t>
    <rPh sb="0" eb="1">
      <t>セン</t>
    </rPh>
    <phoneticPr fontId="2"/>
  </si>
  <si>
    <t>選19</t>
    <rPh sb="0" eb="1">
      <t>セン</t>
    </rPh>
    <phoneticPr fontId="2"/>
  </si>
  <si>
    <t>選20</t>
    <phoneticPr fontId="2"/>
  </si>
  <si>
    <t>選21</t>
    <rPh sb="0" eb="1">
      <t>セン</t>
    </rPh>
    <phoneticPr fontId="2"/>
  </si>
  <si>
    <t>選23</t>
    <rPh sb="0" eb="1">
      <t>セン</t>
    </rPh>
    <phoneticPr fontId="2"/>
  </si>
  <si>
    <t>選25</t>
    <rPh sb="0" eb="1">
      <t>セン</t>
    </rPh>
    <phoneticPr fontId="2"/>
  </si>
  <si>
    <t>選26</t>
    <phoneticPr fontId="2"/>
  </si>
  <si>
    <t>選27</t>
    <rPh sb="0" eb="1">
      <t>セン</t>
    </rPh>
    <phoneticPr fontId="2"/>
  </si>
  <si>
    <t>Ⅲ_1</t>
    <phoneticPr fontId="2"/>
  </si>
  <si>
    <t>Ⅲ_2</t>
  </si>
  <si>
    <t>Ⅲ_3</t>
  </si>
  <si>
    <t>Ⅲ_4</t>
  </si>
  <si>
    <t>Ⅲ_5</t>
  </si>
  <si>
    <t>Ⅲ_6</t>
  </si>
  <si>
    <t>Ⅲ_7</t>
  </si>
  <si>
    <t>Ⅲ_8</t>
  </si>
  <si>
    <t>Ⅲ_9</t>
  </si>
  <si>
    <t>Ⅲ_10</t>
  </si>
  <si>
    <t>土日以外でも可</t>
    <rPh sb="0" eb="2">
      <t>ドニチ</t>
    </rPh>
    <rPh sb="2" eb="4">
      <t>イガイ</t>
    </rPh>
    <rPh sb="6" eb="7">
      <t>カ</t>
    </rPh>
    <phoneticPr fontId="2"/>
  </si>
  <si>
    <t>17_3</t>
  </si>
  <si>
    <t>具体的な希望</t>
    <rPh sb="0" eb="3">
      <t>グタイテキ</t>
    </rPh>
    <rPh sb="4" eb="6">
      <t>キボウ</t>
    </rPh>
    <phoneticPr fontId="2"/>
  </si>
  <si>
    <t>月給_記述</t>
    <rPh sb="0" eb="2">
      <t>ゲッキュウ</t>
    </rPh>
    <rPh sb="3" eb="5">
      <t>キジュツ</t>
    </rPh>
    <phoneticPr fontId="2"/>
  </si>
  <si>
    <t>時給_記述</t>
    <rPh sb="0" eb="2">
      <t>ジキュウ</t>
    </rPh>
    <rPh sb="3" eb="5">
      <t>キジュツ</t>
    </rPh>
    <phoneticPr fontId="2"/>
  </si>
  <si>
    <t>日給_記述</t>
    <rPh sb="0" eb="2">
      <t>ニッキュウ</t>
    </rPh>
    <rPh sb="3" eb="5">
      <t>キジュツ</t>
    </rPh>
    <phoneticPr fontId="2"/>
  </si>
  <si>
    <t>21_7</t>
  </si>
  <si>
    <t>21_8</t>
  </si>
  <si>
    <t>人間環境</t>
    <rPh sb="0" eb="2">
      <t>ニンゲン</t>
    </rPh>
    <rPh sb="2" eb="4">
      <t>カンキョウ</t>
    </rPh>
    <phoneticPr fontId="2"/>
  </si>
  <si>
    <t>自由記述</t>
    <rPh sb="0" eb="2">
      <t>ジユウ</t>
    </rPh>
    <rPh sb="2" eb="4">
      <t>キジュツ</t>
    </rPh>
    <phoneticPr fontId="2"/>
  </si>
  <si>
    <t>21_9</t>
  </si>
  <si>
    <t>22_4</t>
  </si>
  <si>
    <t>22_6</t>
  </si>
  <si>
    <t>22_8</t>
  </si>
  <si>
    <t>22_10</t>
  </si>
  <si>
    <t>22_11</t>
  </si>
  <si>
    <t>障害者が働いている</t>
    <rPh sb="0" eb="3">
      <t>ショウガイシャ</t>
    </rPh>
    <rPh sb="4" eb="5">
      <t>ハタラ</t>
    </rPh>
    <phoneticPr fontId="2"/>
  </si>
  <si>
    <t>電話がよくかかる</t>
    <rPh sb="0" eb="2">
      <t>デンワ</t>
    </rPh>
    <phoneticPr fontId="2"/>
  </si>
  <si>
    <t>24_7</t>
  </si>
  <si>
    <t>24_9</t>
  </si>
  <si>
    <t>24_11</t>
  </si>
  <si>
    <t>24_13</t>
  </si>
  <si>
    <t>24_15</t>
  </si>
  <si>
    <t>24_16</t>
  </si>
  <si>
    <t>22_11</t>
    <phoneticPr fontId="2"/>
  </si>
  <si>
    <t>24_16</t>
    <phoneticPr fontId="2"/>
  </si>
  <si>
    <t>Ⅰ_6</t>
    <phoneticPr fontId="2"/>
  </si>
  <si>
    <t xml:space="preserve"> </t>
    <phoneticPr fontId="2"/>
  </si>
  <si>
    <t>選択解除</t>
    <rPh sb="0" eb="2">
      <t>センタク</t>
    </rPh>
    <rPh sb="2" eb="4">
      <t>カイジョ</t>
    </rPh>
    <phoneticPr fontId="2"/>
  </si>
  <si>
    <t>感情のコントロールへの対処</t>
    <rPh sb="0" eb="2">
      <t>カンジョウ</t>
    </rPh>
    <rPh sb="11" eb="13">
      <t>タイショ</t>
    </rPh>
    <phoneticPr fontId="2"/>
  </si>
  <si>
    <t>指示された手順に従って作業できる。</t>
    <rPh sb="0" eb="2">
      <t>シジ</t>
    </rPh>
    <rPh sb="5" eb="7">
      <t>テジュン</t>
    </rPh>
    <rPh sb="8" eb="9">
      <t>シタガ</t>
    </rPh>
    <phoneticPr fontId="2"/>
  </si>
  <si>
    <t>変更があっても、変更の内容を具体的に指示されれば、だいたい指示に従って作業できる。</t>
    <rPh sb="0" eb="2">
      <t>ヘンコウ</t>
    </rPh>
    <rPh sb="8" eb="10">
      <t>ヘンコウ</t>
    </rPh>
    <rPh sb="11" eb="13">
      <t>ナイヨウ</t>
    </rPh>
    <rPh sb="14" eb="17">
      <t>グタイテキ</t>
    </rPh>
    <rPh sb="18" eb="20">
      <t>シジ</t>
    </rPh>
    <rPh sb="29" eb="31">
      <t>シジ</t>
    </rPh>
    <rPh sb="32" eb="33">
      <t>シタガ</t>
    </rPh>
    <rPh sb="35" eb="37">
      <t>サギョウ</t>
    </rPh>
    <phoneticPr fontId="2"/>
  </si>
  <si>
    <t>変更があると、変更の内容を具体的に指示されても、作業ができなくなる。</t>
    <rPh sb="0" eb="2">
      <t>ヘンコウ</t>
    </rPh>
    <rPh sb="7" eb="9">
      <t>ヘンコウ</t>
    </rPh>
    <rPh sb="10" eb="12">
      <t>ナイヨウ</t>
    </rPh>
    <rPh sb="13" eb="16">
      <t>グタイテキ</t>
    </rPh>
    <rPh sb="17" eb="19">
      <t>シジ</t>
    </rPh>
    <phoneticPr fontId="2"/>
  </si>
  <si>
    <t>作業の見直しを具体的に指示されれば、ミスを見つけることができる。</t>
    <rPh sb="7" eb="10">
      <t>グタイテキ</t>
    </rPh>
    <rPh sb="11" eb="13">
      <t>シジ</t>
    </rPh>
    <rPh sb="21" eb="22">
      <t>ミ</t>
    </rPh>
    <phoneticPr fontId="2"/>
  </si>
  <si>
    <t>作業の見直しを具体的に指示されても、ミスを見つけることができない。</t>
    <rPh sb="11" eb="13">
      <t>シジ</t>
    </rPh>
    <rPh sb="21" eb="22">
      <t>ミ</t>
    </rPh>
    <phoneticPr fontId="2"/>
  </si>
  <si>
    <t>変更があっても、指示に従って作業できる。</t>
    <rPh sb="8" eb="10">
      <t>シジ</t>
    </rPh>
    <rPh sb="11" eb="12">
      <t>シタガ</t>
    </rPh>
    <rPh sb="14" eb="16">
      <t>サギョウ</t>
    </rPh>
    <phoneticPr fontId="2"/>
  </si>
  <si>
    <t>作業の上達(※)</t>
    <rPh sb="0" eb="2">
      <t>サギョウ</t>
    </rPh>
    <rPh sb="3" eb="5">
      <t>ジョウタツ</t>
    </rPh>
    <phoneticPr fontId="1"/>
  </si>
  <si>
    <t>※「作業の上達」についてはBの評価段階が存在しない。</t>
    <rPh sb="2" eb="4">
      <t>サギョウ</t>
    </rPh>
    <rPh sb="5" eb="7">
      <t>ジョウタツ</t>
    </rPh>
    <rPh sb="15" eb="17">
      <t>ヒョウカ</t>
    </rPh>
    <rPh sb="17" eb="19">
      <t>ダンカイ</t>
    </rPh>
    <rPh sb="20" eb="22">
      <t>ソンザイ</t>
    </rPh>
    <phoneticPr fontId="2"/>
  </si>
  <si>
    <t>対象者_ふりがな</t>
    <rPh sb="0" eb="3">
      <t>タイショウシャ</t>
    </rPh>
    <phoneticPr fontId="2"/>
  </si>
  <si>
    <t>対象者_漢字</t>
    <rPh sb="4" eb="6">
      <t>カンジ</t>
    </rPh>
    <phoneticPr fontId="2"/>
  </si>
  <si>
    <t>支援者_ふりがな</t>
    <rPh sb="0" eb="3">
      <t>シエンシャ</t>
    </rPh>
    <phoneticPr fontId="2"/>
  </si>
  <si>
    <t>支援者_漢字</t>
    <rPh sb="0" eb="3">
      <t>シエンシャ</t>
    </rPh>
    <rPh sb="4" eb="6">
      <t>カンジ</t>
    </rPh>
    <phoneticPr fontId="2"/>
  </si>
  <si>
    <t>作成年(今回)</t>
    <rPh sb="0" eb="2">
      <t>サクセイ</t>
    </rPh>
    <rPh sb="2" eb="3">
      <t>ネン</t>
    </rPh>
    <rPh sb="4" eb="6">
      <t>コンカイ</t>
    </rPh>
    <phoneticPr fontId="2"/>
  </si>
  <si>
    <t>作成月(今回)</t>
    <rPh sb="2" eb="3">
      <t>ツキ</t>
    </rPh>
    <phoneticPr fontId="2"/>
  </si>
  <si>
    <t>作成日(今回)</t>
    <rPh sb="2" eb="3">
      <t>ニチ</t>
    </rPh>
    <phoneticPr fontId="2"/>
  </si>
  <si>
    <t>作成年(前回)</t>
    <rPh sb="0" eb="2">
      <t>サクセイ</t>
    </rPh>
    <rPh sb="2" eb="3">
      <t>ネン</t>
    </rPh>
    <phoneticPr fontId="2"/>
  </si>
  <si>
    <t>作成月(前回)</t>
    <rPh sb="2" eb="3">
      <t>ツキ</t>
    </rPh>
    <phoneticPr fontId="2"/>
  </si>
  <si>
    <t>作成日(前回)</t>
    <rPh sb="2" eb="3">
      <t>ニチ</t>
    </rPh>
    <phoneticPr fontId="2"/>
  </si>
  <si>
    <t>生年</t>
    <rPh sb="0" eb="2">
      <t>セイネン</t>
    </rPh>
    <phoneticPr fontId="2"/>
  </si>
  <si>
    <t>生月</t>
    <rPh sb="0" eb="1">
      <t>セイ</t>
    </rPh>
    <rPh sb="1" eb="2">
      <t>ツキ</t>
    </rPh>
    <phoneticPr fontId="2"/>
  </si>
  <si>
    <t>生日</t>
    <rPh sb="0" eb="1">
      <t>ウ</t>
    </rPh>
    <rPh sb="1" eb="2">
      <t>ニチ</t>
    </rPh>
    <phoneticPr fontId="2"/>
  </si>
  <si>
    <t>①表紙,⑤結果シート</t>
    <rPh sb="5" eb="7">
      <t>ケッカ</t>
    </rPh>
    <phoneticPr fontId="2"/>
  </si>
  <si>
    <t>⑤結果シート</t>
    <phoneticPr fontId="2"/>
  </si>
  <si>
    <t>手帳の種類・等級</t>
    <phoneticPr fontId="2"/>
  </si>
  <si>
    <t>診断・症状・疾患名</t>
    <phoneticPr fontId="2"/>
  </si>
  <si>
    <t>所属機関</t>
    <phoneticPr fontId="2"/>
  </si>
  <si>
    <t>長所と課題等</t>
    <phoneticPr fontId="2"/>
  </si>
  <si>
    <t>必要な支援と配慮</t>
    <phoneticPr fontId="2"/>
  </si>
  <si>
    <t>年齢</t>
    <rPh sb="0" eb="2">
      <t>ネンレイ</t>
    </rPh>
    <phoneticPr fontId="2"/>
  </si>
  <si>
    <t>シート</t>
    <phoneticPr fontId="2"/>
  </si>
  <si>
    <t>推-1</t>
    <phoneticPr fontId="2"/>
  </si>
  <si>
    <t>推-12</t>
    <phoneticPr fontId="2"/>
  </si>
  <si>
    <t>推-16</t>
    <phoneticPr fontId="2"/>
  </si>
  <si>
    <t>評価の理由（ストレングスの内容を含む）</t>
  </si>
  <si>
    <t>評価の理由（ストレングスの内容を含む）</t>
    <phoneticPr fontId="2"/>
  </si>
  <si>
    <t>推奨項目</t>
    <rPh sb="0" eb="2">
      <t>スイショウ</t>
    </rPh>
    <rPh sb="2" eb="4">
      <t>コウモク</t>
    </rPh>
    <phoneticPr fontId="2"/>
  </si>
  <si>
    <t>　【　職務への適応　】</t>
    <phoneticPr fontId="2"/>
  </si>
  <si>
    <t>　【　労働条件の設定・変更　】</t>
  </si>
  <si>
    <t>　【　職場の人に障害のことを理解し配慮してもらうこと　】</t>
  </si>
  <si>
    <t>　【　職場の設備・機器等　】</t>
  </si>
  <si>
    <t>　【　職場のルールや指示を理解し守ること　】</t>
  </si>
  <si>
    <t>　【　職場での適応行動・態度　】</t>
    <phoneticPr fontId="2"/>
  </si>
  <si>
    <t>　【　体調、疲労・ストレス、不安、感情コントロール等　】</t>
  </si>
  <si>
    <t>　【　症状の悪化・再発、二次障害　】</t>
  </si>
  <si>
    <t>　【　家族のサポート、家庭環境の変化、友人等との関係性　】</t>
    <phoneticPr fontId="2"/>
  </si>
  <si>
    <t>　【　職場の人間関係　】</t>
  </si>
  <si>
    <t>31_1</t>
    <phoneticPr fontId="2"/>
  </si>
  <si>
    <t>31_2</t>
    <phoneticPr fontId="2"/>
  </si>
  <si>
    <t>推1</t>
    <phoneticPr fontId="2"/>
  </si>
  <si>
    <t>推2</t>
    <phoneticPr fontId="2"/>
  </si>
  <si>
    <t>推3</t>
    <phoneticPr fontId="2"/>
  </si>
  <si>
    <t>推4</t>
    <phoneticPr fontId="2"/>
  </si>
  <si>
    <t>推5</t>
    <phoneticPr fontId="2"/>
  </si>
  <si>
    <t>推6</t>
    <phoneticPr fontId="2"/>
  </si>
  <si>
    <t>推7</t>
    <phoneticPr fontId="2"/>
  </si>
  <si>
    <t>推8</t>
    <phoneticPr fontId="2"/>
  </si>
  <si>
    <t>推9</t>
    <phoneticPr fontId="2"/>
  </si>
  <si>
    <t>推10</t>
    <phoneticPr fontId="2"/>
  </si>
  <si>
    <t>推11</t>
    <phoneticPr fontId="2"/>
  </si>
  <si>
    <t>推12</t>
    <phoneticPr fontId="2"/>
  </si>
  <si>
    <t>推13</t>
    <phoneticPr fontId="2"/>
  </si>
  <si>
    <t>推14</t>
    <phoneticPr fontId="2"/>
  </si>
  <si>
    <t>推15</t>
    <phoneticPr fontId="2"/>
  </si>
  <si>
    <t>推16</t>
    <phoneticPr fontId="2"/>
  </si>
  <si>
    <t>推17</t>
    <phoneticPr fontId="2"/>
  </si>
  <si>
    <t>同僚や上司との会話</t>
    <rPh sb="7" eb="9">
      <t>カイワ</t>
    </rPh>
    <phoneticPr fontId="1"/>
  </si>
  <si>
    <t>選4</t>
    <phoneticPr fontId="2"/>
  </si>
  <si>
    <t>選6</t>
    <phoneticPr fontId="2"/>
  </si>
  <si>
    <t>選8</t>
    <phoneticPr fontId="2"/>
  </si>
  <si>
    <t>選10</t>
    <phoneticPr fontId="2"/>
  </si>
  <si>
    <t>選12</t>
    <phoneticPr fontId="2"/>
  </si>
  <si>
    <t>選14</t>
    <phoneticPr fontId="2"/>
  </si>
  <si>
    <t>選16</t>
    <phoneticPr fontId="2"/>
  </si>
  <si>
    <t>選18</t>
    <phoneticPr fontId="2"/>
  </si>
  <si>
    <t>選22</t>
    <phoneticPr fontId="2"/>
  </si>
  <si>
    <t>選24</t>
    <phoneticPr fontId="2"/>
  </si>
  <si>
    <t>2_1</t>
    <phoneticPr fontId="2"/>
  </si>
  <si>
    <t>2_2</t>
  </si>
  <si>
    <t>2_3</t>
  </si>
  <si>
    <t>2_4</t>
  </si>
  <si>
    <t>2_5</t>
  </si>
  <si>
    <t>③Ⅰ_就労に関する希望・ニーズ!</t>
    <phoneticPr fontId="2"/>
  </si>
  <si>
    <t>5_1</t>
    <phoneticPr fontId="2"/>
  </si>
  <si>
    <t>5_2</t>
  </si>
  <si>
    <t>5_3</t>
  </si>
  <si>
    <t>5_4</t>
  </si>
  <si>
    <t>5_5</t>
  </si>
  <si>
    <t>9_1</t>
    <phoneticPr fontId="2"/>
  </si>
  <si>
    <t>9_2</t>
  </si>
  <si>
    <t>17_1</t>
    <phoneticPr fontId="2"/>
  </si>
  <si>
    <t>17_2</t>
  </si>
  <si>
    <t>24_1</t>
    <phoneticPr fontId="2"/>
  </si>
  <si>
    <t>24_2</t>
  </si>
  <si>
    <t>備考</t>
    <rPh sb="0" eb="2">
      <t>ビコウ</t>
    </rPh>
    <phoneticPr fontId="2"/>
  </si>
  <si>
    <t>⑤Ⅱ_就労のための基本的事項（評価用）'!</t>
    <phoneticPr fontId="2"/>
  </si>
  <si>
    <t>推1_1</t>
  </si>
  <si>
    <t>推1_2</t>
  </si>
  <si>
    <t>推1_3</t>
  </si>
  <si>
    <t>推2_1</t>
  </si>
  <si>
    <t>推2_2</t>
  </si>
  <si>
    <t>推2_3</t>
  </si>
  <si>
    <t>推3_1</t>
  </si>
  <si>
    <t>推3_2</t>
  </si>
  <si>
    <t>推3_3</t>
  </si>
  <si>
    <t>選1_1</t>
  </si>
  <si>
    <t>選1_2</t>
  </si>
  <si>
    <t>選1_3</t>
  </si>
  <si>
    <t>選2_1</t>
  </si>
  <si>
    <t>選2_2</t>
  </si>
  <si>
    <t>選2_3</t>
  </si>
  <si>
    <t>選3_1</t>
  </si>
  <si>
    <t>選3_2</t>
  </si>
  <si>
    <t>選3_3</t>
  </si>
  <si>
    <t>選4_1</t>
  </si>
  <si>
    <t>選4_2</t>
  </si>
  <si>
    <t>選4_3</t>
  </si>
  <si>
    <t>選5_1</t>
  </si>
  <si>
    <t>選5_2</t>
  </si>
  <si>
    <t>選5_3</t>
  </si>
  <si>
    <t>選6_1</t>
  </si>
  <si>
    <t>選6_2</t>
  </si>
  <si>
    <t>選6_3</t>
  </si>
  <si>
    <t>選7_1</t>
  </si>
  <si>
    <t>選7_2</t>
  </si>
  <si>
    <t>選7_3</t>
  </si>
  <si>
    <t>選8_1</t>
  </si>
  <si>
    <t>選8_2</t>
  </si>
  <si>
    <t>選8_3</t>
  </si>
  <si>
    <t>選9_1</t>
  </si>
  <si>
    <t>選9_2</t>
  </si>
  <si>
    <t>選9_3</t>
  </si>
  <si>
    <t>選10_1</t>
  </si>
  <si>
    <t>選10_2</t>
  </si>
  <si>
    <t>選10_3</t>
  </si>
  <si>
    <t>選11_1</t>
  </si>
  <si>
    <t>選11_2</t>
  </si>
  <si>
    <t>選11_3</t>
  </si>
  <si>
    <t>選12_1</t>
  </si>
  <si>
    <t>選12_2</t>
  </si>
  <si>
    <t>選12_3</t>
  </si>
  <si>
    <t>選13_1</t>
  </si>
  <si>
    <t>選13_2</t>
  </si>
  <si>
    <t>選13_3</t>
  </si>
  <si>
    <t>選14_1</t>
  </si>
  <si>
    <t>選14_2</t>
  </si>
  <si>
    <t>選14_3</t>
  </si>
  <si>
    <t>選15_1</t>
  </si>
  <si>
    <t>選15_2</t>
  </si>
  <si>
    <t>選15_3</t>
  </si>
  <si>
    <t>選16_1</t>
  </si>
  <si>
    <t>選16_2</t>
  </si>
  <si>
    <t>選16_3</t>
  </si>
  <si>
    <t>選17_1</t>
  </si>
  <si>
    <t>選17_2</t>
  </si>
  <si>
    <t>選17_3</t>
  </si>
  <si>
    <t>選18_1</t>
  </si>
  <si>
    <t>選18_2</t>
  </si>
  <si>
    <t>選18_3</t>
  </si>
  <si>
    <t>推4_1</t>
  </si>
  <si>
    <t>推4_2</t>
  </si>
  <si>
    <t>推4_3</t>
  </si>
  <si>
    <t>推5_1</t>
  </si>
  <si>
    <t>推5_2</t>
  </si>
  <si>
    <t>推5_3</t>
  </si>
  <si>
    <t>推6_1</t>
  </si>
  <si>
    <t>推6_2</t>
  </si>
  <si>
    <t>推6_3</t>
  </si>
  <si>
    <t>推7_1</t>
  </si>
  <si>
    <t>推7_2</t>
  </si>
  <si>
    <t>推7_3</t>
  </si>
  <si>
    <t>推8_1</t>
  </si>
  <si>
    <t>推8_2</t>
  </si>
  <si>
    <t>推8_3</t>
  </si>
  <si>
    <t>推9_1</t>
  </si>
  <si>
    <t>推9_2</t>
  </si>
  <si>
    <t>推9_3</t>
  </si>
  <si>
    <t>推10_1</t>
  </si>
  <si>
    <t>推10_2</t>
  </si>
  <si>
    <t>推10_3</t>
  </si>
  <si>
    <t>推11_1</t>
  </si>
  <si>
    <t>推11_2</t>
  </si>
  <si>
    <t>推11_3</t>
  </si>
  <si>
    <t>選19_1</t>
  </si>
  <si>
    <t>選19_2</t>
  </si>
  <si>
    <t>選19_3</t>
  </si>
  <si>
    <t>選20_1</t>
  </si>
  <si>
    <t>選20_2</t>
  </si>
  <si>
    <t>選20_3</t>
  </si>
  <si>
    <t>選21_1</t>
  </si>
  <si>
    <t>選21_2</t>
  </si>
  <si>
    <t>選21_3</t>
  </si>
  <si>
    <t>選22_1</t>
  </si>
  <si>
    <t>選22_2</t>
  </si>
  <si>
    <t>選22_3</t>
  </si>
  <si>
    <t>選23_1</t>
  </si>
  <si>
    <t>選23_2</t>
  </si>
  <si>
    <t>選23_3</t>
  </si>
  <si>
    <t>選24_1</t>
  </si>
  <si>
    <t>選24_2</t>
  </si>
  <si>
    <t>選24_3</t>
  </si>
  <si>
    <t>推12_1</t>
  </si>
  <si>
    <t>推12_2</t>
  </si>
  <si>
    <t>推12_3</t>
  </si>
  <si>
    <t>推13_1</t>
  </si>
  <si>
    <t>推13_2</t>
  </si>
  <si>
    <t>推13_3</t>
  </si>
  <si>
    <t>推14_1</t>
  </si>
  <si>
    <t>推14_2</t>
  </si>
  <si>
    <t>推14_3</t>
  </si>
  <si>
    <t>推15_1</t>
  </si>
  <si>
    <t>推15_2</t>
  </si>
  <si>
    <t>推15_3</t>
  </si>
  <si>
    <t>推16_1</t>
  </si>
  <si>
    <t>推16_2</t>
  </si>
  <si>
    <t>推16_3</t>
  </si>
  <si>
    <t>推17_1</t>
  </si>
  <si>
    <t>推17_2</t>
  </si>
  <si>
    <t>推17_3</t>
  </si>
  <si>
    <t>選25_1</t>
  </si>
  <si>
    <t>選25_2</t>
  </si>
  <si>
    <t>選25_3</t>
  </si>
  <si>
    <t>選26_1</t>
  </si>
  <si>
    <t>選26_2</t>
  </si>
  <si>
    <t>選26_3</t>
  </si>
  <si>
    <t>選27_1</t>
  </si>
  <si>
    <t>選27_2</t>
  </si>
  <si>
    <t>選27_3</t>
  </si>
  <si>
    <t>⑦Ⅲ_就労継続のための環境（評価用）'!</t>
    <phoneticPr fontId="2"/>
  </si>
  <si>
    <t>⑧Ⅳ_アセスメント結果シート!</t>
  </si>
  <si>
    <t>手帳</t>
    <rPh sb="0" eb="2">
      <t>テチョウ</t>
    </rPh>
    <phoneticPr fontId="2"/>
  </si>
  <si>
    <t>診断名</t>
    <rPh sb="0" eb="2">
      <t>シンダン</t>
    </rPh>
    <rPh sb="2" eb="3">
      <t>メイ</t>
    </rPh>
    <phoneticPr fontId="2"/>
  </si>
  <si>
    <t>長所と課題</t>
    <rPh sb="0" eb="2">
      <t>チョウショ</t>
    </rPh>
    <rPh sb="3" eb="5">
      <t>カダイ</t>
    </rPh>
    <phoneticPr fontId="2"/>
  </si>
  <si>
    <t>合理的配慮</t>
    <rPh sb="0" eb="3">
      <t>ゴウリテキ</t>
    </rPh>
    <rPh sb="3" eb="5">
      <t>ハイリョ</t>
    </rPh>
    <phoneticPr fontId="2"/>
  </si>
  <si>
    <t>所属機関</t>
    <rPh sb="0" eb="2">
      <t>ショゾク</t>
    </rPh>
    <rPh sb="2" eb="4">
      <t>キカン</t>
    </rPh>
    <phoneticPr fontId="2"/>
  </si>
  <si>
    <t>VlookupTable</t>
    <phoneticPr fontId="2"/>
  </si>
  <si>
    <t>CheckingList</t>
    <phoneticPr fontId="2"/>
  </si>
  <si>
    <t>AdjustHeight</t>
    <phoneticPr fontId="2"/>
  </si>
  <si>
    <t>CharacterLimit</t>
    <phoneticPr fontId="2"/>
  </si>
  <si>
    <t>職種・仕事の内容に関する希望</t>
  </si>
  <si>
    <t>希望する支援</t>
  </si>
  <si>
    <t>Footnote</t>
    <phoneticPr fontId="2"/>
  </si>
  <si>
    <t>推1</t>
  </si>
  <si>
    <t>推2</t>
  </si>
  <si>
    <t>推3</t>
  </si>
  <si>
    <t>選2</t>
  </si>
  <si>
    <t>選4</t>
  </si>
  <si>
    <t>選6</t>
  </si>
  <si>
    <t>選8</t>
  </si>
  <si>
    <t>選10</t>
  </si>
  <si>
    <t>選12</t>
  </si>
  <si>
    <t>選14</t>
  </si>
  <si>
    <t>選16</t>
  </si>
  <si>
    <t>選18</t>
  </si>
  <si>
    <t>推4</t>
  </si>
  <si>
    <t>推5</t>
  </si>
  <si>
    <t>推6</t>
  </si>
  <si>
    <t>推7</t>
  </si>
  <si>
    <t>推8</t>
  </si>
  <si>
    <t>推9</t>
  </si>
  <si>
    <t>推10</t>
  </si>
  <si>
    <t>推11</t>
  </si>
  <si>
    <t>選20</t>
  </si>
  <si>
    <t>選22</t>
  </si>
  <si>
    <t>選24</t>
  </si>
  <si>
    <t>推12</t>
  </si>
  <si>
    <t>推13</t>
  </si>
  <si>
    <t>推14</t>
  </si>
  <si>
    <t>推15</t>
  </si>
  <si>
    <t>推16</t>
  </si>
  <si>
    <t>推17</t>
  </si>
  <si>
    <t>選26</t>
  </si>
  <si>
    <t>SymbolVisible</t>
    <phoneticPr fontId="2"/>
  </si>
  <si>
    <t>Ⅲ-1</t>
    <phoneticPr fontId="2"/>
  </si>
  <si>
    <t>Ⅲ-2</t>
  </si>
  <si>
    <t>Ⅲ-3</t>
  </si>
  <si>
    <t>Ⅲ-4</t>
  </si>
  <si>
    <t>Ⅲ-5</t>
  </si>
  <si>
    <t>Ⅲ-6</t>
  </si>
  <si>
    <t>Ⅲ-7</t>
  </si>
  <si>
    <t>Ⅲ-8</t>
  </si>
  <si>
    <t>Ⅲ-9</t>
  </si>
  <si>
    <t>Ⅲ-10</t>
  </si>
  <si>
    <t>Ver.2023</t>
    <phoneticPr fontId="2"/>
  </si>
  <si>
    <t>:Unused</t>
    <phoneticPr fontId="2"/>
  </si>
  <si>
    <t>Ⅱ．就労のための基本的事項(本人用）</t>
    <rPh sb="2" eb="4">
      <t>シュウロウ</t>
    </rPh>
    <rPh sb="8" eb="11">
      <t>キホンテキ</t>
    </rPh>
    <rPh sb="11" eb="13">
      <t>ジコウ</t>
    </rPh>
    <rPh sb="14" eb="16">
      <t>ホンニン</t>
    </rPh>
    <rPh sb="16" eb="1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</si>
</sst>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color theme="1"/>
      <name val="BIZ UDPゴシック"/>
      <family val="3"/>
      <charset val="128"/>
    </font>
    <font>
      <sz val="10"/>
      <name val="游ゴシック Medium"/>
      <family val="3"/>
      <charset val="128"/>
    </font>
    <font>
      <sz val="11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24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8"/>
      <color theme="8" tint="-0.249977111117893"/>
      <name val="BIZ UDPゴシック"/>
      <family val="3"/>
      <charset val="128"/>
    </font>
    <font>
      <sz val="28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0"/>
      <color theme="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22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8"/>
      <color theme="0"/>
      <name val="BIZ UDP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D9DB1"/>
        <bgColor indexed="64"/>
      </patternFill>
    </fill>
    <fill>
      <patternFill patternType="solid">
        <fgColor rgb="FFFAD7D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9910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theme="6" tint="0.39994506668294322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0" fontId="14" fillId="4" borderId="0" xfId="0" applyFont="1" applyFill="1">
      <alignment vertical="center"/>
    </xf>
    <xf numFmtId="0" fontId="21" fillId="0" borderId="0" xfId="0" applyFont="1">
      <alignment vertical="center"/>
    </xf>
    <xf numFmtId="0" fontId="14" fillId="11" borderId="0" xfId="0" applyFont="1" applyFill="1">
      <alignment vertical="center"/>
    </xf>
    <xf numFmtId="0" fontId="15" fillId="0" borderId="0" xfId="0" applyFont="1">
      <alignment vertical="center"/>
    </xf>
    <xf numFmtId="0" fontId="0" fillId="14" borderId="0" xfId="0" applyFill="1">
      <alignment vertical="center"/>
    </xf>
    <xf numFmtId="0" fontId="7" fillId="0" borderId="42" xfId="0" applyFont="1" applyBorder="1" applyAlignment="1">
      <alignment horizontal="left" vertical="top" wrapText="1"/>
    </xf>
    <xf numFmtId="0" fontId="7" fillId="15" borderId="42" xfId="0" applyFont="1" applyFill="1" applyBorder="1" applyAlignment="1">
      <alignment horizontal="left" vertical="top" wrapText="1"/>
    </xf>
    <xf numFmtId="56" fontId="7" fillId="15" borderId="42" xfId="0" applyNumberFormat="1" applyFont="1" applyFill="1" applyBorder="1" applyAlignment="1">
      <alignment horizontal="left" vertical="top" wrapText="1"/>
    </xf>
    <xf numFmtId="0" fontId="23" fillId="2" borderId="42" xfId="0" applyFont="1" applyFill="1" applyBorder="1" applyAlignment="1">
      <alignment vertical="center" wrapText="1"/>
    </xf>
    <xf numFmtId="0" fontId="0" fillId="0" borderId="46" xfId="0" applyBorder="1">
      <alignment vertical="center"/>
    </xf>
    <xf numFmtId="0" fontId="7" fillId="15" borderId="42" xfId="0" applyFont="1" applyFill="1" applyBorder="1" applyAlignment="1">
      <alignment horizontal="left" vertical="top"/>
    </xf>
    <xf numFmtId="0" fontId="7" fillId="0" borderId="42" xfId="0" applyFont="1" applyBorder="1" applyAlignment="1">
      <alignment horizontal="left" vertical="top"/>
    </xf>
    <xf numFmtId="0" fontId="8" fillId="0" borderId="0" xfId="0" applyFont="1" applyProtection="1">
      <alignment vertical="center"/>
      <protection locked="0"/>
    </xf>
    <xf numFmtId="0" fontId="8" fillId="0" borderId="36" xfId="0" applyFont="1" applyBorder="1" applyAlignment="1" applyProtection="1">
      <alignment vertical="top" wrapText="1"/>
      <protection locked="0"/>
    </xf>
    <xf numFmtId="0" fontId="8" fillId="0" borderId="37" xfId="0" applyFont="1" applyBorder="1" applyAlignment="1" applyProtection="1">
      <alignment vertical="top" wrapText="1"/>
      <protection locked="0"/>
    </xf>
    <xf numFmtId="0" fontId="8" fillId="0" borderId="38" xfId="0" applyFont="1" applyBorder="1" applyAlignment="1" applyProtection="1">
      <alignment vertical="top" wrapText="1"/>
      <protection locked="0"/>
    </xf>
    <xf numFmtId="0" fontId="5" fillId="0" borderId="0" xfId="0" applyFont="1">
      <alignment vertical="center"/>
    </xf>
    <xf numFmtId="0" fontId="23" fillId="2" borderId="42" xfId="0" applyFont="1" applyFill="1" applyBorder="1">
      <alignment vertical="center"/>
    </xf>
    <xf numFmtId="0" fontId="23" fillId="2" borderId="44" xfId="0" applyFont="1" applyFill="1" applyBorder="1">
      <alignment vertical="center"/>
    </xf>
    <xf numFmtId="0" fontId="23" fillId="2" borderId="45" xfId="0" applyFont="1" applyFill="1" applyBorder="1">
      <alignment vertical="center"/>
    </xf>
    <xf numFmtId="0" fontId="23" fillId="2" borderId="0" xfId="0" applyFont="1" applyFill="1">
      <alignment vertical="center"/>
    </xf>
    <xf numFmtId="0" fontId="4" fillId="12" borderId="44" xfId="0" applyFont="1" applyFill="1" applyBorder="1" applyAlignment="1">
      <alignment horizontal="left" vertical="top"/>
    </xf>
    <xf numFmtId="0" fontId="7" fillId="15" borderId="44" xfId="0" applyFont="1" applyFill="1" applyBorder="1" applyAlignment="1">
      <alignment horizontal="left" vertical="top"/>
    </xf>
    <xf numFmtId="0" fontId="4" fillId="15" borderId="44" xfId="0" applyFont="1" applyFill="1" applyBorder="1" applyAlignment="1">
      <alignment horizontal="center" vertical="top"/>
    </xf>
    <xf numFmtId="0" fontId="4" fillId="0" borderId="42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7" fillId="0" borderId="44" xfId="0" applyFont="1" applyBorder="1" applyAlignment="1">
      <alignment horizontal="left" vertical="top"/>
    </xf>
    <xf numFmtId="0" fontId="4" fillId="0" borderId="44" xfId="0" applyFont="1" applyBorder="1" applyAlignment="1">
      <alignment horizontal="center" vertical="top"/>
    </xf>
    <xf numFmtId="0" fontId="4" fillId="15" borderId="47" xfId="0" applyFont="1" applyFill="1" applyBorder="1" applyAlignment="1">
      <alignment horizontal="left" vertical="top"/>
    </xf>
    <xf numFmtId="0" fontId="8" fillId="0" borderId="0" xfId="0" applyFont="1" applyAlignment="1">
      <alignment vertical="center" wrapText="1"/>
    </xf>
    <xf numFmtId="0" fontId="8" fillId="0" borderId="9" xfId="0" applyFont="1" applyBorder="1">
      <alignment vertical="center"/>
    </xf>
    <xf numFmtId="0" fontId="8" fillId="0" borderId="2" xfId="0" applyFont="1" applyBorder="1">
      <alignment vertical="center"/>
    </xf>
    <xf numFmtId="0" fontId="11" fillId="7" borderId="0" xfId="0" applyFont="1" applyFill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0" fillId="7" borderId="0" xfId="0" applyFont="1" applyFill="1" applyAlignment="1">
      <alignment vertical="center" wrapText="1"/>
    </xf>
    <xf numFmtId="0" fontId="15" fillId="9" borderId="25" xfId="0" applyFont="1" applyFill="1" applyBorder="1">
      <alignment vertical="center"/>
    </xf>
    <xf numFmtId="0" fontId="15" fillId="9" borderId="13" xfId="0" applyFont="1" applyFill="1" applyBorder="1">
      <alignment vertical="center"/>
    </xf>
    <xf numFmtId="0" fontId="15" fillId="9" borderId="14" xfId="0" applyFont="1" applyFill="1" applyBorder="1">
      <alignment vertical="center"/>
    </xf>
    <xf numFmtId="0" fontId="15" fillId="9" borderId="15" xfId="0" applyFont="1" applyFill="1" applyBorder="1">
      <alignment vertical="center"/>
    </xf>
    <xf numFmtId="0" fontId="12" fillId="9" borderId="13" xfId="0" applyFont="1" applyFill="1" applyBorder="1">
      <alignment vertical="center"/>
    </xf>
    <xf numFmtId="0" fontId="12" fillId="9" borderId="14" xfId="0" applyFont="1" applyFill="1" applyBorder="1">
      <alignment vertical="center"/>
    </xf>
    <xf numFmtId="0" fontId="12" fillId="9" borderId="15" xfId="0" applyFont="1" applyFill="1" applyBorder="1">
      <alignment vertical="center"/>
    </xf>
    <xf numFmtId="0" fontId="15" fillId="6" borderId="25" xfId="0" applyFont="1" applyFill="1" applyBorder="1">
      <alignment vertical="center"/>
    </xf>
    <xf numFmtId="0" fontId="12" fillId="13" borderId="10" xfId="0" applyFont="1" applyFill="1" applyBorder="1" applyAlignment="1">
      <alignment horizontal="center" vertical="center" wrapText="1" shrinkToFit="1"/>
    </xf>
    <xf numFmtId="0" fontId="12" fillId="13" borderId="11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center" vertical="center" wrapText="1" shrinkToFit="1"/>
    </xf>
    <xf numFmtId="0" fontId="12" fillId="13" borderId="10" xfId="0" applyFont="1" applyFill="1" applyBorder="1" applyAlignment="1">
      <alignment horizontal="left" vertical="top" wrapText="1" shrinkToFit="1"/>
    </xf>
    <xf numFmtId="0" fontId="12" fillId="13" borderId="11" xfId="0" applyFont="1" applyFill="1" applyBorder="1" applyAlignment="1">
      <alignment horizontal="left" vertical="top" wrapText="1" shrinkToFit="1"/>
    </xf>
    <xf numFmtId="0" fontId="12" fillId="13" borderId="12" xfId="0" applyFont="1" applyFill="1" applyBorder="1" applyAlignment="1">
      <alignment horizontal="left" vertical="top" wrapText="1" shrinkToFit="1"/>
    </xf>
    <xf numFmtId="0" fontId="12" fillId="13" borderId="30" xfId="0" applyFont="1" applyFill="1" applyBorder="1" applyAlignment="1">
      <alignment horizontal="left" vertical="top" wrapText="1" shrinkToFit="1"/>
    </xf>
    <xf numFmtId="0" fontId="12" fillId="13" borderId="29" xfId="0" applyFont="1" applyFill="1" applyBorder="1" applyAlignment="1">
      <alignment horizontal="left" vertical="top" wrapText="1" shrinkToFit="1"/>
    </xf>
    <xf numFmtId="0" fontId="12" fillId="13" borderId="28" xfId="0" applyFont="1" applyFill="1" applyBorder="1" applyAlignment="1">
      <alignment horizontal="left" vertical="top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center" vertical="center"/>
    </xf>
    <xf numFmtId="0" fontId="15" fillId="8" borderId="25" xfId="0" applyFont="1" applyFill="1" applyBorder="1">
      <alignment vertical="center"/>
    </xf>
    <xf numFmtId="0" fontId="12" fillId="8" borderId="10" xfId="0" applyFont="1" applyFill="1" applyBorder="1" applyAlignment="1">
      <alignment horizontal="center" vertical="center" wrapText="1" shrinkToFit="1"/>
    </xf>
    <xf numFmtId="0" fontId="12" fillId="8" borderId="11" xfId="0" applyFont="1" applyFill="1" applyBorder="1" applyAlignment="1">
      <alignment horizontal="center" vertical="center" wrapText="1" shrinkToFit="1"/>
    </xf>
    <xf numFmtId="0" fontId="12" fillId="8" borderId="12" xfId="0" applyFont="1" applyFill="1" applyBorder="1" applyAlignment="1">
      <alignment horizontal="center" vertical="center" wrapText="1" shrinkToFit="1"/>
    </xf>
    <xf numFmtId="0" fontId="12" fillId="8" borderId="10" xfId="0" applyFont="1" applyFill="1" applyBorder="1" applyAlignment="1">
      <alignment horizontal="left" vertical="top" wrapText="1" shrinkToFit="1"/>
    </xf>
    <xf numFmtId="0" fontId="12" fillId="8" borderId="11" xfId="0" applyFont="1" applyFill="1" applyBorder="1" applyAlignment="1">
      <alignment horizontal="left" vertical="top" wrapText="1" shrinkToFit="1"/>
    </xf>
    <xf numFmtId="0" fontId="12" fillId="8" borderId="12" xfId="0" applyFont="1" applyFill="1" applyBorder="1" applyAlignment="1">
      <alignment horizontal="left" vertical="top" wrapText="1" shrinkToFit="1"/>
    </xf>
    <xf numFmtId="0" fontId="1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1" fillId="7" borderId="22" xfId="0" applyFont="1" applyFill="1" applyBorder="1" applyAlignment="1">
      <alignment horizontal="centerContinuous" vertical="center"/>
    </xf>
    <xf numFmtId="0" fontId="11" fillId="7" borderId="23" xfId="0" applyFont="1" applyFill="1" applyBorder="1" applyAlignment="1">
      <alignment horizontal="centerContinuous" vertical="center"/>
    </xf>
    <xf numFmtId="0" fontId="11" fillId="7" borderId="24" xfId="0" applyFont="1" applyFill="1" applyBorder="1" applyAlignment="1">
      <alignment horizontal="centerContinuous"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39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34" xfId="0" applyFont="1" applyBorder="1">
      <alignment vertical="center"/>
    </xf>
    <xf numFmtId="0" fontId="8" fillId="14" borderId="0" xfId="0" applyFont="1" applyFill="1">
      <alignment vertical="center"/>
    </xf>
    <xf numFmtId="0" fontId="4" fillId="15" borderId="42" xfId="0" applyFont="1" applyFill="1" applyBorder="1" applyAlignment="1">
      <alignment horizontal="left" vertical="top"/>
    </xf>
    <xf numFmtId="0" fontId="4" fillId="15" borderId="44" xfId="0" applyFont="1" applyFill="1" applyBorder="1" applyAlignment="1">
      <alignment horizontal="left" vertical="top"/>
    </xf>
    <xf numFmtId="0" fontId="8" fillId="11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17" borderId="0" xfId="0" applyFill="1">
      <alignment vertical="center"/>
    </xf>
    <xf numFmtId="0" fontId="0" fillId="17" borderId="0" xfId="0" applyFill="1" applyAlignment="1">
      <alignment horizontal="left" vertical="center"/>
    </xf>
    <xf numFmtId="0" fontId="0" fillId="17" borderId="0" xfId="0" quotePrefix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27" fillId="17" borderId="0" xfId="0" applyFont="1" applyFill="1" applyAlignment="1">
      <alignment horizontal="left" vertical="center"/>
    </xf>
    <xf numFmtId="0" fontId="0" fillId="18" borderId="0" xfId="0" applyFill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17" borderId="9" xfId="0" applyFill="1" applyBorder="1">
      <alignment vertical="center"/>
    </xf>
    <xf numFmtId="0" fontId="0" fillId="17" borderId="2" xfId="0" applyFill="1" applyBorder="1">
      <alignment vertical="center"/>
    </xf>
    <xf numFmtId="0" fontId="0" fillId="17" borderId="10" xfId="0" applyFill="1" applyBorder="1">
      <alignment vertical="center"/>
    </xf>
    <xf numFmtId="0" fontId="0" fillId="17" borderId="12" xfId="0" applyFill="1" applyBorder="1">
      <alignment vertical="center"/>
    </xf>
    <xf numFmtId="0" fontId="0" fillId="0" borderId="0" xfId="0" applyAlignment="1">
      <alignment horizontal="right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>
      <alignment horizontal="left" vertical="top" wrapText="1" shrinkToFit="1"/>
    </xf>
    <xf numFmtId="0" fontId="8" fillId="0" borderId="19" xfId="0" applyFont="1" applyBorder="1" applyAlignment="1">
      <alignment horizontal="left" vertical="top" wrapText="1" shrinkToFit="1"/>
    </xf>
    <xf numFmtId="0" fontId="8" fillId="0" borderId="21" xfId="0" applyFont="1" applyBorder="1" applyAlignment="1">
      <alignment horizontal="left" vertical="top" wrapText="1" shrinkToFit="1"/>
    </xf>
    <xf numFmtId="0" fontId="8" fillId="0" borderId="9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left" vertical="top" wrapText="1" shrinkToFit="1"/>
    </xf>
    <xf numFmtId="0" fontId="8" fillId="0" borderId="2" xfId="0" applyFont="1" applyBorder="1" applyAlignment="1">
      <alignment horizontal="left" vertical="top" wrapText="1" shrinkToFit="1"/>
    </xf>
    <xf numFmtId="0" fontId="8" fillId="0" borderId="1" xfId="0" applyFont="1" applyBorder="1" applyAlignment="1">
      <alignment horizontal="left" vertical="top" wrapText="1" shrinkToFit="1"/>
    </xf>
    <xf numFmtId="0" fontId="8" fillId="0" borderId="16" xfId="0" applyFont="1" applyBorder="1" applyAlignment="1">
      <alignment horizontal="left" vertical="top" wrapText="1" shrinkToFit="1"/>
    </xf>
    <xf numFmtId="0" fontId="8" fillId="0" borderId="17" xfId="0" applyFont="1" applyBorder="1" applyAlignment="1">
      <alignment horizontal="left" vertical="top" wrapText="1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8" fillId="10" borderId="9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19" fillId="16" borderId="0" xfId="0" applyFont="1" applyFill="1" applyAlignment="1">
      <alignment horizontal="center" vertical="center" shrinkToFit="1"/>
    </xf>
    <xf numFmtId="0" fontId="22" fillId="0" borderId="3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5" xfId="0" applyFont="1" applyBorder="1" applyAlignment="1">
      <alignment horizontal="left" vertical="center" shrinkToFit="1"/>
    </xf>
    <xf numFmtId="0" fontId="11" fillId="7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0" borderId="20" xfId="0" applyFont="1" applyBorder="1" applyAlignment="1">
      <alignment horizontal="left" vertical="top" wrapText="1" shrinkToFit="1"/>
    </xf>
    <xf numFmtId="0" fontId="24" fillId="0" borderId="19" xfId="0" applyFont="1" applyBorder="1" applyAlignment="1">
      <alignment horizontal="left" vertical="top" wrapText="1" shrinkToFit="1"/>
    </xf>
    <xf numFmtId="0" fontId="24" fillId="0" borderId="21" xfId="0" applyFont="1" applyBorder="1" applyAlignment="1">
      <alignment horizontal="left" vertical="top" wrapText="1" shrinkToFit="1"/>
    </xf>
    <xf numFmtId="0" fontId="24" fillId="0" borderId="9" xfId="0" applyFont="1" applyBorder="1" applyAlignment="1">
      <alignment horizontal="left" vertical="top" wrapText="1" shrinkToFit="1"/>
    </xf>
    <xf numFmtId="0" fontId="24" fillId="0" borderId="0" xfId="0" applyFont="1" applyAlignment="1">
      <alignment horizontal="left" vertical="top" wrapText="1" shrinkToFit="1"/>
    </xf>
    <xf numFmtId="0" fontId="24" fillId="0" borderId="2" xfId="0" applyFont="1" applyBorder="1" applyAlignment="1">
      <alignment horizontal="left" vertical="top" wrapText="1" shrinkToFit="1"/>
    </xf>
    <xf numFmtId="0" fontId="24" fillId="0" borderId="1" xfId="0" applyFont="1" applyBorder="1" applyAlignment="1">
      <alignment horizontal="left" vertical="top" wrapText="1" shrinkToFit="1"/>
    </xf>
    <xf numFmtId="0" fontId="24" fillId="0" borderId="16" xfId="0" applyFont="1" applyBorder="1" applyAlignment="1">
      <alignment horizontal="left" vertical="top" wrapText="1" shrinkToFit="1"/>
    </xf>
    <xf numFmtId="0" fontId="24" fillId="0" borderId="17" xfId="0" applyFont="1" applyBorder="1" applyAlignment="1">
      <alignment horizontal="left" vertical="top" wrapText="1" shrinkToFit="1"/>
    </xf>
    <xf numFmtId="0" fontId="6" fillId="0" borderId="20" xfId="0" applyFont="1" applyBorder="1" applyAlignment="1">
      <alignment horizontal="left" vertical="top" wrapText="1" shrinkToFit="1"/>
    </xf>
    <xf numFmtId="0" fontId="6" fillId="0" borderId="19" xfId="0" applyFont="1" applyBorder="1" applyAlignment="1">
      <alignment horizontal="left" vertical="top" wrapText="1" shrinkToFit="1"/>
    </xf>
    <xf numFmtId="0" fontId="6" fillId="0" borderId="21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6" fillId="0" borderId="0" xfId="0" applyFont="1" applyAlignment="1">
      <alignment horizontal="left" vertical="top" wrapText="1" shrinkToFit="1"/>
    </xf>
    <xf numFmtId="0" fontId="6" fillId="0" borderId="2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vertical="top" wrapText="1" shrinkToFit="1"/>
    </xf>
    <xf numFmtId="0" fontId="6" fillId="0" borderId="16" xfId="0" applyFont="1" applyBorder="1" applyAlignment="1">
      <alignment horizontal="left" vertical="top" wrapText="1" shrinkToFit="1"/>
    </xf>
    <xf numFmtId="0" fontId="6" fillId="0" borderId="17" xfId="0" applyFont="1" applyBorder="1" applyAlignment="1">
      <alignment horizontal="left" vertical="top" wrapText="1" shrinkToFit="1"/>
    </xf>
    <xf numFmtId="0" fontId="18" fillId="0" borderId="20" xfId="0" applyFont="1" applyBorder="1" applyAlignment="1">
      <alignment horizontal="left" vertical="top" wrapText="1" shrinkToFit="1"/>
    </xf>
    <xf numFmtId="0" fontId="18" fillId="0" borderId="19" xfId="0" applyFont="1" applyBorder="1" applyAlignment="1">
      <alignment horizontal="left" vertical="top" wrapText="1" shrinkToFit="1"/>
    </xf>
    <xf numFmtId="0" fontId="18" fillId="0" borderId="21" xfId="0" applyFont="1" applyBorder="1" applyAlignment="1">
      <alignment horizontal="left" vertical="top" wrapText="1" shrinkToFit="1"/>
    </xf>
    <xf numFmtId="0" fontId="18" fillId="0" borderId="9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2" xfId="0" applyFont="1" applyBorder="1" applyAlignment="1">
      <alignment horizontal="left" vertical="top" wrapText="1" shrinkToFit="1"/>
    </xf>
    <xf numFmtId="0" fontId="18" fillId="0" borderId="1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7" xfId="0" applyFont="1" applyBorder="1" applyAlignment="1">
      <alignment horizontal="left" vertical="top" wrapText="1" shrinkToFit="1"/>
    </xf>
    <xf numFmtId="0" fontId="19" fillId="7" borderId="41" xfId="0" applyFont="1" applyFill="1" applyBorder="1" applyAlignment="1">
      <alignment horizontal="center" vertical="center" shrinkToFit="1"/>
    </xf>
    <xf numFmtId="0" fontId="19" fillId="7" borderId="4" xfId="0" applyFont="1" applyFill="1" applyBorder="1" applyAlignment="1">
      <alignment horizontal="center" vertical="center" shrinkToFit="1"/>
    </xf>
    <xf numFmtId="0" fontId="19" fillId="7" borderId="5" xfId="0" applyFont="1" applyFill="1" applyBorder="1" applyAlignment="1">
      <alignment horizontal="center" vertical="center" shrinkToFit="1"/>
    </xf>
    <xf numFmtId="0" fontId="8" fillId="0" borderId="32" xfId="0" applyFont="1" applyBorder="1" applyAlignment="1" applyProtection="1">
      <alignment horizontal="left" vertical="top"/>
      <protection locked="0"/>
    </xf>
    <xf numFmtId="0" fontId="8" fillId="0" borderId="33" xfId="0" applyFont="1" applyBorder="1" applyAlignment="1" applyProtection="1">
      <alignment horizontal="left" vertical="top"/>
      <protection locked="0"/>
    </xf>
  </cellXfs>
  <cellStyles count="2">
    <cellStyle name="ハイパーリンク" xfId="1" builtinId="8" customBuiltin="1"/>
    <cellStyle name="標準" xfId="0" builtinId="0"/>
  </cellStyles>
  <dxfs count="30"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D9DB1"/>
      <color rgb="FFF99107"/>
      <color rgb="FFFFCCFF"/>
      <color rgb="FFFAD7D6"/>
      <color rgb="FFFF9966"/>
      <color rgb="FFFF6600"/>
      <color rgb="FFFF5050"/>
      <color rgb="FFBDD7EE"/>
      <color rgb="FFE73A3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'DB（Ⅱ）'!$M$3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CheckBox" fmlaLink="'DB（Ⅱ）'!$H$22" lockText="1" noThreeD="1"/>
</file>

<file path=xl/ctrlProps/ctrlProp101.xml><?xml version="1.0" encoding="utf-8"?>
<formControlPr xmlns="http://schemas.microsoft.com/office/spreadsheetml/2009/9/main" objectType="CheckBox" fmlaLink="'DB（Ⅱ）'!$G$22" lockText="1" noThreeD="1"/>
</file>

<file path=xl/ctrlProps/ctrlProp102.xml><?xml version="1.0" encoding="utf-8"?>
<formControlPr xmlns="http://schemas.microsoft.com/office/spreadsheetml/2009/9/main" objectType="CheckBox" fmlaLink="'DB（Ⅱ）'!$F$22" lockText="1" noThreeD="1"/>
</file>

<file path=xl/ctrlProps/ctrlProp103.xml><?xml version="1.0" encoding="utf-8"?>
<formControlPr xmlns="http://schemas.microsoft.com/office/spreadsheetml/2009/9/main" objectType="Radio" firstButton="1" fmlaLink="'DB（Ⅱ）'!$E$22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firstButton="1" fmlaLink="'DB（Ⅱ）'!$D$22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firstButton="1" fmlaLink="'DB（Ⅱ）'!$C$22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firstButton="1" fmlaLink="'DB（Ⅱ）'!$C$30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firstButton="1" fmlaLink="'DB（Ⅱ）'!$C$24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'DB（Ⅱ）'!$E$4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'DB（Ⅱ）'!$C$4" lockText="1" noThreeD="1"/>
</file>

<file path=xl/ctrlProps/ctrlProp160.xml><?xml version="1.0" encoding="utf-8"?>
<formControlPr xmlns="http://schemas.microsoft.com/office/spreadsheetml/2009/9/main" objectType="CheckBox" fmlaLink="'DB（Ⅱ）'!$M$38" lockText="1" noThreeD="1"/>
</file>

<file path=xl/ctrlProps/ctrlProp161.xml><?xml version="1.0" encoding="utf-8"?>
<formControlPr xmlns="http://schemas.microsoft.com/office/spreadsheetml/2009/9/main" objectType="CheckBox" fmlaLink="'DB（Ⅱ）'!$L$38" lockText="1" noThreeD="1"/>
</file>

<file path=xl/ctrlProps/ctrlProp162.xml><?xml version="1.0" encoding="utf-8"?>
<formControlPr xmlns="http://schemas.microsoft.com/office/spreadsheetml/2009/9/main" objectType="CheckBox" fmlaLink="'DB（Ⅱ）'!$K$38" lockText="1" noThreeD="1"/>
</file>

<file path=xl/ctrlProps/ctrlProp163.xml><?xml version="1.0" encoding="utf-8"?>
<formControlPr xmlns="http://schemas.microsoft.com/office/spreadsheetml/2009/9/main" objectType="CheckBox" checked="Checked" fmlaLink="'DB（Ⅱ）'!$J$38" lockText="1" noThreeD="1"/>
</file>

<file path=xl/ctrlProps/ctrlProp164.xml><?xml version="1.0" encoding="utf-8"?>
<formControlPr xmlns="http://schemas.microsoft.com/office/spreadsheetml/2009/9/main" objectType="CheckBox" fmlaLink="'DB（Ⅱ）'!$I$38" lockText="1" noThreeD="1"/>
</file>

<file path=xl/ctrlProps/ctrlProp165.xml><?xml version="1.0" encoding="utf-8"?>
<formControlPr xmlns="http://schemas.microsoft.com/office/spreadsheetml/2009/9/main" objectType="CheckBox" fmlaLink="'DB（Ⅱ）'!$H$38" lockText="1" noThreeD="1"/>
</file>

<file path=xl/ctrlProps/ctrlProp166.xml><?xml version="1.0" encoding="utf-8"?>
<formControlPr xmlns="http://schemas.microsoft.com/office/spreadsheetml/2009/9/main" objectType="CheckBox" fmlaLink="'DB（Ⅱ）'!$G$38" lockText="1" noThreeD="1"/>
</file>

<file path=xl/ctrlProps/ctrlProp167.xml><?xml version="1.0" encoding="utf-8"?>
<formControlPr xmlns="http://schemas.microsoft.com/office/spreadsheetml/2009/9/main" objectType="CheckBox" fmlaLink="'DB（Ⅱ）'!$F$38" lockText="1" noThreeD="1"/>
</file>

<file path=xl/ctrlProps/ctrlProp168.xml><?xml version="1.0" encoding="utf-8"?>
<formControlPr xmlns="http://schemas.microsoft.com/office/spreadsheetml/2009/9/main" objectType="Radio" firstButton="1" fmlaLink="'DB（Ⅱ）'!$E$38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firstButton="1" fmlaLink="'DB（Ⅱ）'!$D$38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firstButton="1" fmlaLink="'DB（Ⅱ）'!$C$38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firstButton="1" fmlaLink="'DB（Ⅱ）'!$C$39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firstButton="1" fmlaLink="'DB（Ⅱ）'!$C$41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CheckBox" fmlaLink="'DB（Ⅱ）'!$M$42" lockText="1" noThreeD="1"/>
</file>

<file path=xl/ctrlProps/ctrlProp19.xml><?xml version="1.0" encoding="utf-8"?>
<formControlPr xmlns="http://schemas.microsoft.com/office/spreadsheetml/2009/9/main" objectType="Radio" firstButton="1" fmlaLink="'DB（Ⅱ）'!$E$6" lockText="1" noThreeD="1"/>
</file>

<file path=xl/ctrlProps/ctrlProp190.xml><?xml version="1.0" encoding="utf-8"?>
<formControlPr xmlns="http://schemas.microsoft.com/office/spreadsheetml/2009/9/main" objectType="CheckBox" fmlaLink="'DB（Ⅱ）'!$L$42" lockText="1" noThreeD="1"/>
</file>

<file path=xl/ctrlProps/ctrlProp191.xml><?xml version="1.0" encoding="utf-8"?>
<formControlPr xmlns="http://schemas.microsoft.com/office/spreadsheetml/2009/9/main" objectType="CheckBox" fmlaLink="'DB（Ⅱ）'!$K$42" lockText="1" noThreeD="1"/>
</file>

<file path=xl/ctrlProps/ctrlProp192.xml><?xml version="1.0" encoding="utf-8"?>
<formControlPr xmlns="http://schemas.microsoft.com/office/spreadsheetml/2009/9/main" objectType="CheckBox" checked="Checked" fmlaLink="'DB（Ⅱ）'!$J$42" lockText="1" noThreeD="1"/>
</file>

<file path=xl/ctrlProps/ctrlProp193.xml><?xml version="1.0" encoding="utf-8"?>
<formControlPr xmlns="http://schemas.microsoft.com/office/spreadsheetml/2009/9/main" objectType="CheckBox" fmlaLink="'DB（Ⅱ）'!$I$42" lockText="1" noThreeD="1"/>
</file>

<file path=xl/ctrlProps/ctrlProp194.xml><?xml version="1.0" encoding="utf-8"?>
<formControlPr xmlns="http://schemas.microsoft.com/office/spreadsheetml/2009/9/main" objectType="CheckBox" fmlaLink="'DB（Ⅱ）'!$H$42" lockText="1" noThreeD="1"/>
</file>

<file path=xl/ctrlProps/ctrlProp195.xml><?xml version="1.0" encoding="utf-8"?>
<formControlPr xmlns="http://schemas.microsoft.com/office/spreadsheetml/2009/9/main" objectType="CheckBox" fmlaLink="'DB（Ⅱ）'!$G$42" lockText="1" noThreeD="1"/>
</file>

<file path=xl/ctrlProps/ctrlProp196.xml><?xml version="1.0" encoding="utf-8"?>
<formControlPr xmlns="http://schemas.microsoft.com/office/spreadsheetml/2009/9/main" objectType="CheckBox" fmlaLink="'DB（Ⅱ）'!$F$42" lockText="1" noThreeD="1"/>
</file>

<file path=xl/ctrlProps/ctrlProp197.xml><?xml version="1.0" encoding="utf-8"?>
<formControlPr xmlns="http://schemas.microsoft.com/office/spreadsheetml/2009/9/main" objectType="Radio" firstButton="1" fmlaLink="'DB（Ⅱ）'!$E$42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'DB（Ⅱ）'!$L$3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firstButton="1" fmlaLink="'DB（Ⅱ）'!$D$42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firstButton="1" fmlaLink="'DB（Ⅱ）'!$C$42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firstButton="1" fmlaLink="'DB（Ⅱ）'!$D$43" lockText="1" noThreeD="1"/>
</file>

<file path=xl/ctrlProps/ctrlProp21.xml><?xml version="1.0" encoding="utf-8"?>
<formControlPr xmlns="http://schemas.microsoft.com/office/spreadsheetml/2009/9/main" objectType="Radio" firstButton="1" fmlaLink="'DB（Ⅱ）'!$C$6" lockText="1" noThreeD="1"/>
</file>

<file path=xl/ctrlProps/ctrlProp210.xml><?xml version="1.0" encoding="utf-8"?>
<formControlPr xmlns="http://schemas.microsoft.com/office/spreadsheetml/2009/9/main" objectType="Radio" checked="Checked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CheckBox" fmlaLink="'DB（Ⅱ）'!$D$11" lockText="1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CheckBox" fmlaLink="'DB（Ⅱ）'!$M$11" lockText="1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CheckBox" fmlaLink="'DB（Ⅱ）'!$L$11" lockText="1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CheckBox" fmlaLink="'DB（Ⅱ）'!$K$11" lockText="1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CheckBox" checked="Checked" fmlaLink="'DB（Ⅱ）'!$J$11" lockText="1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'DB（Ⅱ）'!$K$3" lockText="1" noThreeD="1"/>
</file>

<file path=xl/ctrlProps/ctrlProp30.xml><?xml version="1.0" encoding="utf-8"?>
<formControlPr xmlns="http://schemas.microsoft.com/office/spreadsheetml/2009/9/main" objectType="CheckBox" fmlaLink="'DB（Ⅱ）'!$I$11" lockText="1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CheckBox" fmlaLink="'DB（Ⅱ）'!$H$11" lockText="1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CheckBox" fmlaLink="'DB（Ⅱ）'!$G$11" lockText="1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CheckBox" fmlaLink="'DB（Ⅱ）'!$F$11" lockText="1" noThreeD="1"/>
</file>

<file path=xl/ctrlProps/ctrlProp330.xml><?xml version="1.0" encoding="utf-8"?>
<formControlPr xmlns="http://schemas.microsoft.com/office/spreadsheetml/2009/9/main" objectType="CheckBox" fmlaLink="'DB（Ⅱ）'!$E$3" lockText="1" noThreeD="1"/>
</file>

<file path=xl/ctrlProps/ctrlProp331.xml><?xml version="1.0" encoding="utf-8"?>
<formControlPr xmlns="http://schemas.microsoft.com/office/spreadsheetml/2009/9/main" objectType="CheckBox" fmlaLink="'DB（Ⅱ）'!$D$3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CheckBox" checked="Checked" fmlaLink="'DB（Ⅱ）'!$C$11" lockText="1" noThreeD="1"/>
</file>

<file path=xl/ctrlProps/ctrlProp334.xml><?xml version="1.0" encoding="utf-8"?>
<formControlPr xmlns="http://schemas.microsoft.com/office/spreadsheetml/2009/9/main" objectType="CheckBox" fmlaLink="'DB（Ⅱ）'!$E$11" lockText="1" noThreeD="1"/>
</file>

<file path=xl/ctrlProps/ctrlProp335.xml><?xml version="1.0" encoding="utf-8"?>
<formControlPr xmlns="http://schemas.microsoft.com/office/spreadsheetml/2009/9/main" objectType="CheckBox" fmlaLink="'DB（Ⅱ）'!$D$11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checked="Checked" lockText="1" noThreeD="1"/>
</file>

<file path=xl/ctrlProps/ctrlProp339.xml><?xml version="1.0" encoding="utf-8"?>
<formControlPr xmlns="http://schemas.microsoft.com/office/spreadsheetml/2009/9/main" objectType="CheckBox" checked="Checked" fmlaLink="'DB（Ⅱ）'!$C$12" lockText="1" noThreeD="1"/>
</file>

<file path=xl/ctrlProps/ctrlProp34.xml><?xml version="1.0" encoding="utf-8"?>
<formControlPr xmlns="http://schemas.microsoft.com/office/spreadsheetml/2009/9/main" objectType="Radio" firstButton="1" fmlaLink="'DB（Ⅱ）'!$E$11" lockText="1" noThreeD="1"/>
</file>

<file path=xl/ctrlProps/ctrlProp340.xml><?xml version="1.0" encoding="utf-8"?>
<formControlPr xmlns="http://schemas.microsoft.com/office/spreadsheetml/2009/9/main" objectType="CheckBox" fmlaLink="'DB（Ⅱ）'!$E$12" lockText="1" noThreeD="1"/>
</file>

<file path=xl/ctrlProps/ctrlProp341.xml><?xml version="1.0" encoding="utf-8"?>
<formControlPr xmlns="http://schemas.microsoft.com/office/spreadsheetml/2009/9/main" objectType="CheckBox" fmlaLink="'DB（Ⅱ）'!$D$12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checked="Checked" lockText="1" noThreeD="1"/>
</file>

<file path=xl/ctrlProps/ctrlProp345.xml><?xml version="1.0" encoding="utf-8"?>
<formControlPr xmlns="http://schemas.microsoft.com/office/spreadsheetml/2009/9/main" objectType="CheckBox" checked="Checked" fmlaLink="'DB（Ⅱ）'!$C$22" lockText="1" noThreeD="1"/>
</file>

<file path=xl/ctrlProps/ctrlProp346.xml><?xml version="1.0" encoding="utf-8"?>
<formControlPr xmlns="http://schemas.microsoft.com/office/spreadsheetml/2009/9/main" objectType="CheckBox" fmlaLink="'DB（Ⅱ）'!$E$22" lockText="1" noThreeD="1"/>
</file>

<file path=xl/ctrlProps/ctrlProp347.xml><?xml version="1.0" encoding="utf-8"?>
<formControlPr xmlns="http://schemas.microsoft.com/office/spreadsheetml/2009/9/main" objectType="CheckBox" fmlaLink="'DB（Ⅱ）'!$D$22" lockText="1" noThreeD="1"/>
</file>

<file path=xl/ctrlProps/ctrlProp348.xml><?xml version="1.0" encoding="utf-8"?>
<formControlPr xmlns="http://schemas.microsoft.com/office/spreadsheetml/2009/9/main" objectType="Radio" lockText="1" noThreeD="1"/>
</file>

<file path=xl/ctrlProps/ctrlProp349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50.xml><?xml version="1.0" encoding="utf-8"?>
<formControlPr xmlns="http://schemas.microsoft.com/office/spreadsheetml/2009/9/main" objectType="Radio" checked="Checked" lockText="1" noThreeD="1"/>
</file>

<file path=xl/ctrlProps/ctrlProp351.xml><?xml version="1.0" encoding="utf-8"?>
<formControlPr xmlns="http://schemas.microsoft.com/office/spreadsheetml/2009/9/main" objectType="CheckBox" checked="Checked" fmlaLink="'DB（Ⅱ）'!$C$38" lockText="1" noThreeD="1"/>
</file>

<file path=xl/ctrlProps/ctrlProp352.xml><?xml version="1.0" encoding="utf-8"?>
<formControlPr xmlns="http://schemas.microsoft.com/office/spreadsheetml/2009/9/main" objectType="CheckBox" fmlaLink="'DB（Ⅱ）'!$E$38" lockText="1" noThreeD="1"/>
</file>

<file path=xl/ctrlProps/ctrlProp353.xml><?xml version="1.0" encoding="utf-8"?>
<formControlPr xmlns="http://schemas.microsoft.com/office/spreadsheetml/2009/9/main" objectType="CheckBox" fmlaLink="'DB（Ⅱ）'!$D$38" lockText="1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Radio" checked="Checked" lockText="1" noThreeD="1"/>
</file>

<file path=xl/ctrlProps/ctrlProp357.xml><?xml version="1.0" encoding="utf-8"?>
<formControlPr xmlns="http://schemas.microsoft.com/office/spreadsheetml/2009/9/main" objectType="Radio" lockText="1" noThreeD="1"/>
</file>

<file path=xl/ctrlProps/ctrlProp358.xml><?xml version="1.0" encoding="utf-8"?>
<formControlPr xmlns="http://schemas.microsoft.com/office/spreadsheetml/2009/9/main" objectType="CheckBox" checked="Checked" fmlaLink="'DB（Ⅱ）'!$C$42" lockText="1" noThreeD="1"/>
</file>

<file path=xl/ctrlProps/ctrlProp359.xml><?xml version="1.0" encoding="utf-8"?>
<formControlPr xmlns="http://schemas.microsoft.com/office/spreadsheetml/2009/9/main" objectType="CheckBox" fmlaLink="'DB（Ⅱ）'!$E$42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60.xml><?xml version="1.0" encoding="utf-8"?>
<formControlPr xmlns="http://schemas.microsoft.com/office/spreadsheetml/2009/9/main" objectType="CheckBox" fmlaLink="'DB（Ⅱ）'!$D$42" lockText="1" noThreeD="1"/>
</file>

<file path=xl/ctrlProps/ctrlProp361.xml><?xml version="1.0" encoding="utf-8"?>
<formControlPr xmlns="http://schemas.microsoft.com/office/spreadsheetml/2009/9/main" objectType="Radio" lockText="1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checked="Checked" lockText="1" noThreeD="1"/>
</file>

<file path=xl/ctrlProps/ctrlProp364.xml><?xml version="1.0" encoding="utf-8"?>
<formControlPr xmlns="http://schemas.microsoft.com/office/spreadsheetml/2009/9/main" objectType="CheckBox" fmlaLink="'DB（Ⅱ）'!$D$38" lockText="1" noThreeD="1"/>
</file>

<file path=xl/ctrlProps/ctrlProp365.xml><?xml version="1.0" encoding="utf-8"?>
<formControlPr xmlns="http://schemas.microsoft.com/office/spreadsheetml/2009/9/main" objectType="CheckBox" fmlaLink="'DB（Ⅱ）'!$D$42" lockText="1" noThreeD="1"/>
</file>

<file path=xl/ctrlProps/ctrlProp366.xml><?xml version="1.0" encoding="utf-8"?>
<formControlPr xmlns="http://schemas.microsoft.com/office/spreadsheetml/2009/9/main" objectType="Radio" firstButton="1" fmlaLink="'DB（Ⅱ）'!$D$3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firstButton="1" fmlaLink="'DB（Ⅱ）'!$C$3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70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CheckBox" checked="Checked" fmlaLink="'DB（Ⅱ）'!$C$3" lockText="1" noThreeD="1"/>
</file>

<file path=xl/ctrlProps/ctrlProp373.xml><?xml version="1.0" encoding="utf-8"?>
<formControlPr xmlns="http://schemas.microsoft.com/office/spreadsheetml/2009/9/main" objectType="Radio" lockText="1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Radio" lockText="1" noThreeD="1"/>
</file>

<file path=xl/ctrlProps/ctrlProp376.xml><?xml version="1.0" encoding="utf-8"?>
<formControlPr xmlns="http://schemas.microsoft.com/office/spreadsheetml/2009/9/main" objectType="Radio" checked="Checked" lockText="1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CheckBox" fmlaLink="'DB（Ⅱ）'!$D$3" lockText="1" noThreeD="1"/>
</file>

<file path=xl/ctrlProps/ctrlProp38.xml><?xml version="1.0" encoding="utf-8"?>
<formControlPr xmlns="http://schemas.microsoft.com/office/spreadsheetml/2009/9/main" objectType="Radio" firstButton="1" fmlaLink="'DB（Ⅱ）'!$D$11" lockText="1" noThreeD="1"/>
</file>

<file path=xl/ctrlProps/ctrlProp380.xml><?xml version="1.0" encoding="utf-8"?>
<formControlPr xmlns="http://schemas.microsoft.com/office/spreadsheetml/2009/9/main" objectType="Radio" firstButton="1" lockText="1" noThreeD="1"/>
</file>

<file path=xl/ctrlProps/ctrlProp381.xml><?xml version="1.0" encoding="utf-8"?>
<formControlPr xmlns="http://schemas.microsoft.com/office/spreadsheetml/2009/9/main" objectType="Radio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Radio" lockText="1" noThreeD="1"/>
</file>

<file path=xl/ctrlProps/ctrlProp384.xml><?xml version="1.0" encoding="utf-8"?>
<formControlPr xmlns="http://schemas.microsoft.com/office/spreadsheetml/2009/9/main" objectType="Radio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Radio" lockText="1" noThreeD="1"/>
</file>

<file path=xl/ctrlProps/ctrlProp389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390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fmlaLink="'DB（Ⅱ）'!$J$3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Radio" firstButton="1" fmlaLink="'DB（Ⅱ）'!$C$45" lockText="1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Radio" lockText="1" noThreeD="1"/>
</file>

<file path=xl/ctrlProps/ctrlProp404.xml><?xml version="1.0" encoding="utf-8"?>
<formControlPr xmlns="http://schemas.microsoft.com/office/spreadsheetml/2009/9/main" objectType="Radio" lockText="1" noThreeD="1"/>
</file>

<file path=xl/ctrlProps/ctrlProp405.xml><?xml version="1.0" encoding="utf-8"?>
<formControlPr xmlns="http://schemas.microsoft.com/office/spreadsheetml/2009/9/main" objectType="Radio" lockText="1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lockText="1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fmlaLink="'DB（Ⅱ）'!$C$1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CheckBox" fmlaLink="'DB（Ⅱ）'!$D$12" lockText="1" noThreeD="1"/>
</file>

<file path=xl/ctrlProps/ctrlProp47.xml><?xml version="1.0" encoding="utf-8"?>
<formControlPr xmlns="http://schemas.microsoft.com/office/spreadsheetml/2009/9/main" objectType="CheckBox" fmlaLink="'DB（Ⅱ）'!$M$12" lockText="1" noThreeD="1"/>
</file>

<file path=xl/ctrlProps/ctrlProp48.xml><?xml version="1.0" encoding="utf-8"?>
<formControlPr xmlns="http://schemas.microsoft.com/office/spreadsheetml/2009/9/main" objectType="CheckBox" fmlaLink="'DB（Ⅱ）'!$L$12" lockText="1" noThreeD="1"/>
</file>

<file path=xl/ctrlProps/ctrlProp49.xml><?xml version="1.0" encoding="utf-8"?>
<formControlPr xmlns="http://schemas.microsoft.com/office/spreadsheetml/2009/9/main" objectType="CheckBox" fmlaLink="'DB（Ⅱ）'!$K$12" lockText="1" noThreeD="1"/>
</file>

<file path=xl/ctrlProps/ctrlProp5.xml><?xml version="1.0" encoding="utf-8"?>
<formControlPr xmlns="http://schemas.microsoft.com/office/spreadsheetml/2009/9/main" objectType="CheckBox" fmlaLink="'DB（Ⅱ）'!$I$3" lockText="1" noThreeD="1"/>
</file>

<file path=xl/ctrlProps/ctrlProp50.xml><?xml version="1.0" encoding="utf-8"?>
<formControlPr xmlns="http://schemas.microsoft.com/office/spreadsheetml/2009/9/main" objectType="CheckBox" checked="Checked" fmlaLink="'DB（Ⅱ）'!$J$12" lockText="1" noThreeD="1"/>
</file>

<file path=xl/ctrlProps/ctrlProp51.xml><?xml version="1.0" encoding="utf-8"?>
<formControlPr xmlns="http://schemas.microsoft.com/office/spreadsheetml/2009/9/main" objectType="CheckBox" fmlaLink="'DB（Ⅱ）'!$I$12" lockText="1" noThreeD="1"/>
</file>

<file path=xl/ctrlProps/ctrlProp52.xml><?xml version="1.0" encoding="utf-8"?>
<formControlPr xmlns="http://schemas.microsoft.com/office/spreadsheetml/2009/9/main" objectType="CheckBox" fmlaLink="'DB（Ⅱ）'!$H$12" lockText="1" noThreeD="1"/>
</file>

<file path=xl/ctrlProps/ctrlProp53.xml><?xml version="1.0" encoding="utf-8"?>
<formControlPr xmlns="http://schemas.microsoft.com/office/spreadsheetml/2009/9/main" objectType="CheckBox" fmlaLink="'DB（Ⅱ）'!$G$12" lockText="1" noThreeD="1"/>
</file>

<file path=xl/ctrlProps/ctrlProp54.xml><?xml version="1.0" encoding="utf-8"?>
<formControlPr xmlns="http://schemas.microsoft.com/office/spreadsheetml/2009/9/main" objectType="CheckBox" fmlaLink="'DB（Ⅱ）'!$F$12" lockText="1" noThreeD="1"/>
</file>

<file path=xl/ctrlProps/ctrlProp55.xml><?xml version="1.0" encoding="utf-8"?>
<formControlPr xmlns="http://schemas.microsoft.com/office/spreadsheetml/2009/9/main" objectType="Radio" firstButton="1" fmlaLink="'DB（Ⅱ）'!$E$12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firstButton="1" fmlaLink="'DB（Ⅱ）'!$D$12" lockText="1" noThreeD="1"/>
</file>

<file path=xl/ctrlProps/ctrlProp6.xml><?xml version="1.0" encoding="utf-8"?>
<formControlPr xmlns="http://schemas.microsoft.com/office/spreadsheetml/2009/9/main" objectType="CheckBox" fmlaLink="'DB（Ⅱ）'!$H$3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firstButton="1" fmlaLink="'DB（Ⅱ）'!$C$12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firstButton="1" fmlaLink="'DB（Ⅱ）'!$C$13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fmlaLink="'DB（Ⅱ）'!$G$3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firstButton="1" fmlaLink="'DB（Ⅱ）'!$C$2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CheckBox" fmlaLink="'DB（Ⅱ）'!$F$3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checked="Checked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'DB（Ⅱ）'!$E$3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CheckBox" fmlaLink="'DB（Ⅱ）'!$D$22" lockText="1" noThreeD="1"/>
</file>

<file path=xl/ctrlProps/ctrlProp95.xml><?xml version="1.0" encoding="utf-8"?>
<formControlPr xmlns="http://schemas.microsoft.com/office/spreadsheetml/2009/9/main" objectType="CheckBox" fmlaLink="'DB（Ⅱ）'!$M$22" lockText="1" noThreeD="1"/>
</file>

<file path=xl/ctrlProps/ctrlProp96.xml><?xml version="1.0" encoding="utf-8"?>
<formControlPr xmlns="http://schemas.microsoft.com/office/spreadsheetml/2009/9/main" objectType="CheckBox" fmlaLink="'DB（Ⅱ）'!$L$22" lockText="1" noThreeD="1"/>
</file>

<file path=xl/ctrlProps/ctrlProp97.xml><?xml version="1.0" encoding="utf-8"?>
<formControlPr xmlns="http://schemas.microsoft.com/office/spreadsheetml/2009/9/main" objectType="CheckBox" fmlaLink="'DB（Ⅱ）'!$K$22" lockText="1" noThreeD="1"/>
</file>

<file path=xl/ctrlProps/ctrlProp98.xml><?xml version="1.0" encoding="utf-8"?>
<formControlPr xmlns="http://schemas.microsoft.com/office/spreadsheetml/2009/9/main" objectType="CheckBox" checked="Checked" fmlaLink="'DB（Ⅱ）'!$J$22" lockText="1" noThreeD="1"/>
</file>

<file path=xl/ctrlProps/ctrlProp99.xml><?xml version="1.0" encoding="utf-8"?>
<formControlPr xmlns="http://schemas.microsoft.com/office/spreadsheetml/2009/9/main" objectType="CheckBox" fmlaLink="'DB（Ⅱ）'!$I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38</xdr:row>
          <xdr:rowOff>0</xdr:rowOff>
        </xdr:from>
        <xdr:to>
          <xdr:col>39</xdr:col>
          <xdr:colOff>76200</xdr:colOff>
          <xdr:row>39</xdr:row>
          <xdr:rowOff>57150</xdr:rowOff>
        </xdr:to>
        <xdr:sp macro="" textlink="">
          <xdr:nvSpPr>
            <xdr:cNvPr id="61469" name="Option 必2-3-1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4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38</xdr:row>
          <xdr:rowOff>0</xdr:rowOff>
        </xdr:from>
        <xdr:to>
          <xdr:col>39</xdr:col>
          <xdr:colOff>76200</xdr:colOff>
          <xdr:row>39</xdr:row>
          <xdr:rowOff>76200</xdr:rowOff>
        </xdr:to>
        <xdr:sp macro="" textlink="">
          <xdr:nvSpPr>
            <xdr:cNvPr id="61473" name="Option 必2-2-1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4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38</xdr:row>
          <xdr:rowOff>0</xdr:rowOff>
        </xdr:from>
        <xdr:to>
          <xdr:col>39</xdr:col>
          <xdr:colOff>76200</xdr:colOff>
          <xdr:row>39</xdr:row>
          <xdr:rowOff>76200</xdr:rowOff>
        </xdr:to>
        <xdr:sp macro="" textlink="">
          <xdr:nvSpPr>
            <xdr:cNvPr id="61477" name="Option 必2-1-1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4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38</xdr:row>
          <xdr:rowOff>0</xdr:rowOff>
        </xdr:from>
        <xdr:to>
          <xdr:col>39</xdr:col>
          <xdr:colOff>142875</xdr:colOff>
          <xdr:row>41</xdr:row>
          <xdr:rowOff>0</xdr:rowOff>
        </xdr:to>
        <xdr:sp macro="" textlink="">
          <xdr:nvSpPr>
            <xdr:cNvPr id="62402" name="Group 必2-3" hidden="1">
              <a:extLst>
                <a:ext uri="{63B3BB69-23CF-44E3-9099-C40C66FF867C}">
                  <a14:compatExt spid="_x0000_s62402"/>
                </a:ext>
                <a:ext uri="{FF2B5EF4-FFF2-40B4-BE49-F238E27FC236}">
                  <a16:creationId xmlns:a16="http://schemas.microsoft.com/office/drawing/2014/main" id="{00000000-0008-0000-0400-0000C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38</xdr:row>
          <xdr:rowOff>0</xdr:rowOff>
        </xdr:from>
        <xdr:to>
          <xdr:col>39</xdr:col>
          <xdr:colOff>180975</xdr:colOff>
          <xdr:row>41</xdr:row>
          <xdr:rowOff>0</xdr:rowOff>
        </xdr:to>
        <xdr:sp macro="" textlink="">
          <xdr:nvSpPr>
            <xdr:cNvPr id="62404" name="Group 必2-1" descr="必2-1&#10;" hidden="1">
              <a:extLst>
                <a:ext uri="{63B3BB69-23CF-44E3-9099-C40C66FF867C}">
                  <a14:compatExt spid="_x0000_s62404"/>
                </a:ext>
                <a:ext uri="{FF2B5EF4-FFF2-40B4-BE49-F238E27FC236}">
                  <a16:creationId xmlns:a16="http://schemas.microsoft.com/office/drawing/2014/main" id="{00000000-0008-0000-0400-0000C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0</xdr:rowOff>
        </xdr:from>
        <xdr:to>
          <xdr:col>39</xdr:col>
          <xdr:colOff>114300</xdr:colOff>
          <xdr:row>41</xdr:row>
          <xdr:rowOff>66675</xdr:rowOff>
        </xdr:to>
        <xdr:sp macro="" textlink="">
          <xdr:nvSpPr>
            <xdr:cNvPr id="69704" name="Group 必2-2" hidden="1">
              <a:extLst>
                <a:ext uri="{63B3BB69-23CF-44E3-9099-C40C66FF867C}">
                  <a14:compatExt spid="_x0000_s69704"/>
                </a:ext>
                <a:ext uri="{FF2B5EF4-FFF2-40B4-BE49-F238E27FC236}">
                  <a16:creationId xmlns:a16="http://schemas.microsoft.com/office/drawing/2014/main" id="{00000000-0008-0000-0400-00004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23</xdr:row>
          <xdr:rowOff>142875</xdr:rowOff>
        </xdr:from>
        <xdr:to>
          <xdr:col>43</xdr:col>
          <xdr:colOff>104775</xdr:colOff>
          <xdr:row>28</xdr:row>
          <xdr:rowOff>38100</xdr:rowOff>
        </xdr:to>
        <xdr:sp macro="" textlink="">
          <xdr:nvSpPr>
            <xdr:cNvPr id="61441" name="CB 必1-1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23</xdr:row>
          <xdr:rowOff>142875</xdr:rowOff>
        </xdr:from>
        <xdr:to>
          <xdr:col>33</xdr:col>
          <xdr:colOff>114300</xdr:colOff>
          <xdr:row>28</xdr:row>
          <xdr:rowOff>47625</xdr:rowOff>
        </xdr:to>
        <xdr:sp macro="" textlink="">
          <xdr:nvSpPr>
            <xdr:cNvPr id="61442" name="CB 必1-10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4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23</xdr:row>
          <xdr:rowOff>142875</xdr:rowOff>
        </xdr:from>
        <xdr:to>
          <xdr:col>30</xdr:col>
          <xdr:colOff>104775</xdr:colOff>
          <xdr:row>28</xdr:row>
          <xdr:rowOff>47625</xdr:rowOff>
        </xdr:to>
        <xdr:sp macro="" textlink="">
          <xdr:nvSpPr>
            <xdr:cNvPr id="61443" name="CB 必1-9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4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23</xdr:row>
          <xdr:rowOff>142875</xdr:rowOff>
        </xdr:from>
        <xdr:to>
          <xdr:col>25</xdr:col>
          <xdr:colOff>133350</xdr:colOff>
          <xdr:row>28</xdr:row>
          <xdr:rowOff>38100</xdr:rowOff>
        </xdr:to>
        <xdr:sp macro="" textlink="">
          <xdr:nvSpPr>
            <xdr:cNvPr id="61444" name="CB 必1-8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4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142875</xdr:rowOff>
        </xdr:from>
        <xdr:to>
          <xdr:col>17</xdr:col>
          <xdr:colOff>76200</xdr:colOff>
          <xdr:row>28</xdr:row>
          <xdr:rowOff>47625</xdr:rowOff>
        </xdr:to>
        <xdr:sp macro="" textlink="">
          <xdr:nvSpPr>
            <xdr:cNvPr id="61445" name="CB 必1-7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4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23</xdr:row>
          <xdr:rowOff>142875</xdr:rowOff>
        </xdr:from>
        <xdr:to>
          <xdr:col>11</xdr:col>
          <xdr:colOff>190500</xdr:colOff>
          <xdr:row>28</xdr:row>
          <xdr:rowOff>47625</xdr:rowOff>
        </xdr:to>
        <xdr:sp macro="" textlink="">
          <xdr:nvSpPr>
            <xdr:cNvPr id="61446" name="CB 必1-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4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142875</xdr:rowOff>
        </xdr:from>
        <xdr:to>
          <xdr:col>7</xdr:col>
          <xdr:colOff>1190625</xdr:colOff>
          <xdr:row>28</xdr:row>
          <xdr:rowOff>47625</xdr:rowOff>
        </xdr:to>
        <xdr:sp macro="" textlink="">
          <xdr:nvSpPr>
            <xdr:cNvPr id="61447" name="CB 必1-5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4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19</xdr:row>
          <xdr:rowOff>85725</xdr:rowOff>
        </xdr:from>
        <xdr:to>
          <xdr:col>42</xdr:col>
          <xdr:colOff>104775</xdr:colOff>
          <xdr:row>21</xdr:row>
          <xdr:rowOff>57150</xdr:rowOff>
        </xdr:to>
        <xdr:sp macro="" textlink="">
          <xdr:nvSpPr>
            <xdr:cNvPr id="61448" name="CB 必1-4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4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20</xdr:row>
          <xdr:rowOff>57150</xdr:rowOff>
        </xdr:from>
        <xdr:to>
          <xdr:col>34</xdr:col>
          <xdr:colOff>0</xdr:colOff>
          <xdr:row>22</xdr:row>
          <xdr:rowOff>38100</xdr:rowOff>
        </xdr:to>
        <xdr:sp macro="" textlink="">
          <xdr:nvSpPr>
            <xdr:cNvPr id="61450" name="OB 必1-3-2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4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20</xdr:row>
          <xdr:rowOff>57150</xdr:rowOff>
        </xdr:from>
        <xdr:to>
          <xdr:col>27</xdr:col>
          <xdr:colOff>0</xdr:colOff>
          <xdr:row>22</xdr:row>
          <xdr:rowOff>38100</xdr:rowOff>
        </xdr:to>
        <xdr:sp macro="" textlink="">
          <xdr:nvSpPr>
            <xdr:cNvPr id="61451" name="OB 必1-3-3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4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20</xdr:row>
          <xdr:rowOff>57150</xdr:rowOff>
        </xdr:from>
        <xdr:to>
          <xdr:col>20</xdr:col>
          <xdr:colOff>0</xdr:colOff>
          <xdr:row>22</xdr:row>
          <xdr:rowOff>38100</xdr:rowOff>
        </xdr:to>
        <xdr:sp macro="" textlink="">
          <xdr:nvSpPr>
            <xdr:cNvPr id="61452" name="OB 必1-3-4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4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18</xdr:row>
          <xdr:rowOff>133350</xdr:rowOff>
        </xdr:from>
        <xdr:to>
          <xdr:col>39</xdr:col>
          <xdr:colOff>133350</xdr:colOff>
          <xdr:row>20</xdr:row>
          <xdr:rowOff>38100</xdr:rowOff>
        </xdr:to>
        <xdr:sp macro="" textlink="">
          <xdr:nvSpPr>
            <xdr:cNvPr id="61454" name="OB 必1-2-2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4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18</xdr:row>
          <xdr:rowOff>133350</xdr:rowOff>
        </xdr:from>
        <xdr:to>
          <xdr:col>34</xdr:col>
          <xdr:colOff>0</xdr:colOff>
          <xdr:row>20</xdr:row>
          <xdr:rowOff>38100</xdr:rowOff>
        </xdr:to>
        <xdr:sp macro="" textlink="">
          <xdr:nvSpPr>
            <xdr:cNvPr id="61455" name="OB 必1-2-3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4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18</xdr:row>
          <xdr:rowOff>133350</xdr:rowOff>
        </xdr:from>
        <xdr:to>
          <xdr:col>26</xdr:col>
          <xdr:colOff>209550</xdr:colOff>
          <xdr:row>20</xdr:row>
          <xdr:rowOff>38100</xdr:rowOff>
        </xdr:to>
        <xdr:sp macro="" textlink="">
          <xdr:nvSpPr>
            <xdr:cNvPr id="61456" name="OB 必1-2-4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4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180975</xdr:colOff>
          <xdr:row>12</xdr:row>
          <xdr:rowOff>9525</xdr:rowOff>
        </xdr:from>
        <xdr:to>
          <xdr:col>39</xdr:col>
          <xdr:colOff>9525</xdr:colOff>
          <xdr:row>14</xdr:row>
          <xdr:rowOff>38100</xdr:rowOff>
        </xdr:to>
        <xdr:sp macro="" textlink="">
          <xdr:nvSpPr>
            <xdr:cNvPr id="61458" name="OB 必1-1-2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4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12</xdr:row>
          <xdr:rowOff>9525</xdr:rowOff>
        </xdr:from>
        <xdr:to>
          <xdr:col>34</xdr:col>
          <xdr:colOff>0</xdr:colOff>
          <xdr:row>14</xdr:row>
          <xdr:rowOff>38100</xdr:rowOff>
        </xdr:to>
        <xdr:sp macro="" textlink="">
          <xdr:nvSpPr>
            <xdr:cNvPr id="61459" name="OB 必1-1-3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4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12</xdr:row>
          <xdr:rowOff>9525</xdr:rowOff>
        </xdr:from>
        <xdr:to>
          <xdr:col>26</xdr:col>
          <xdr:colOff>209550</xdr:colOff>
          <xdr:row>14</xdr:row>
          <xdr:rowOff>38100</xdr:rowOff>
        </xdr:to>
        <xdr:sp macro="" textlink="">
          <xdr:nvSpPr>
            <xdr:cNvPr id="61460" name="OB 必1-1-4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4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69723" name="CB 必1-1" hidden="1">
              <a:extLst>
                <a:ext uri="{63B3BB69-23CF-44E3-9099-C40C66FF867C}">
                  <a14:compatExt spid="_x0000_s69723"/>
                </a:ext>
                <a:ext uri="{FF2B5EF4-FFF2-40B4-BE49-F238E27FC236}">
                  <a16:creationId xmlns:a16="http://schemas.microsoft.com/office/drawing/2014/main" id="{00000000-0008-0000-0400-00005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69724" name="CB 必1-3" hidden="1">
              <a:extLst>
                <a:ext uri="{63B3BB69-23CF-44E3-9099-C40C66FF867C}">
                  <a14:compatExt spid="_x0000_s69724"/>
                </a:ext>
                <a:ext uri="{FF2B5EF4-FFF2-40B4-BE49-F238E27FC236}">
                  <a16:creationId xmlns:a16="http://schemas.microsoft.com/office/drawing/2014/main" id="{00000000-0008-0000-0400-00005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69725" name="CB 必1-2" hidden="1">
              <a:extLst>
                <a:ext uri="{63B3BB69-23CF-44E3-9099-C40C66FF867C}">
                  <a14:compatExt spid="_x0000_s69725"/>
                </a:ext>
                <a:ext uri="{FF2B5EF4-FFF2-40B4-BE49-F238E27FC236}">
                  <a16:creationId xmlns:a16="http://schemas.microsoft.com/office/drawing/2014/main" id="{00000000-0008-0000-0400-00005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20</xdr:row>
          <xdr:rowOff>57150</xdr:rowOff>
        </xdr:from>
        <xdr:to>
          <xdr:col>13</xdr:col>
          <xdr:colOff>9525</xdr:colOff>
          <xdr:row>22</xdr:row>
          <xdr:rowOff>38100</xdr:rowOff>
        </xdr:to>
        <xdr:sp macro="" textlink="">
          <xdr:nvSpPr>
            <xdr:cNvPr id="69726" name="OB 必1-3-5" hidden="1">
              <a:extLst>
                <a:ext uri="{63B3BB69-23CF-44E3-9099-C40C66FF867C}">
                  <a14:compatExt spid="_x0000_s69726"/>
                </a:ext>
                <a:ext uri="{FF2B5EF4-FFF2-40B4-BE49-F238E27FC236}">
                  <a16:creationId xmlns:a16="http://schemas.microsoft.com/office/drawing/2014/main" id="{00000000-0008-0000-0400-00005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18</xdr:row>
          <xdr:rowOff>133350</xdr:rowOff>
        </xdr:from>
        <xdr:to>
          <xdr:col>19</xdr:col>
          <xdr:colOff>209550</xdr:colOff>
          <xdr:row>20</xdr:row>
          <xdr:rowOff>38100</xdr:rowOff>
        </xdr:to>
        <xdr:sp macro="" textlink="">
          <xdr:nvSpPr>
            <xdr:cNvPr id="69727" name="OB 必1-2-5" hidden="1">
              <a:extLst>
                <a:ext uri="{63B3BB69-23CF-44E3-9099-C40C66FF867C}">
                  <a14:compatExt spid="_x0000_s69727"/>
                </a:ext>
                <a:ext uri="{FF2B5EF4-FFF2-40B4-BE49-F238E27FC236}">
                  <a16:creationId xmlns:a16="http://schemas.microsoft.com/office/drawing/2014/main" id="{00000000-0008-0000-0400-00005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12</xdr:row>
          <xdr:rowOff>9525</xdr:rowOff>
        </xdr:from>
        <xdr:to>
          <xdr:col>19</xdr:col>
          <xdr:colOff>200025</xdr:colOff>
          <xdr:row>14</xdr:row>
          <xdr:rowOff>38100</xdr:rowOff>
        </xdr:to>
        <xdr:sp macro="" textlink="">
          <xdr:nvSpPr>
            <xdr:cNvPr id="69728" name="OB 必1-1-5" hidden="1">
              <a:extLst>
                <a:ext uri="{63B3BB69-23CF-44E3-9099-C40C66FF867C}">
                  <a14:compatExt spid="_x0000_s69728"/>
                </a:ext>
                <a:ext uri="{FF2B5EF4-FFF2-40B4-BE49-F238E27FC236}">
                  <a16:creationId xmlns:a16="http://schemas.microsoft.com/office/drawing/2014/main" id="{00000000-0008-0000-0400-00006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</xdr:colOff>
          <xdr:row>20</xdr:row>
          <xdr:rowOff>57150</xdr:rowOff>
        </xdr:from>
        <xdr:to>
          <xdr:col>39</xdr:col>
          <xdr:colOff>38100</xdr:colOff>
          <xdr:row>22</xdr:row>
          <xdr:rowOff>38100</xdr:rowOff>
        </xdr:to>
        <xdr:sp macro="" textlink="">
          <xdr:nvSpPr>
            <xdr:cNvPr id="61449" name="OB 必1-3-1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4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18</xdr:row>
          <xdr:rowOff>142875</xdr:rowOff>
        </xdr:from>
        <xdr:to>
          <xdr:col>13</xdr:col>
          <xdr:colOff>28575</xdr:colOff>
          <xdr:row>20</xdr:row>
          <xdr:rowOff>47625</xdr:rowOff>
        </xdr:to>
        <xdr:sp macro="" textlink="">
          <xdr:nvSpPr>
            <xdr:cNvPr id="61453" name="OB 必1-2-1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4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12</xdr:row>
          <xdr:rowOff>9525</xdr:rowOff>
        </xdr:from>
        <xdr:to>
          <xdr:col>13</xdr:col>
          <xdr:colOff>0</xdr:colOff>
          <xdr:row>14</xdr:row>
          <xdr:rowOff>38100</xdr:rowOff>
        </xdr:to>
        <xdr:sp macro="" textlink="">
          <xdr:nvSpPr>
            <xdr:cNvPr id="61457" name="OB 必1-1-1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4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15</xdr:row>
          <xdr:rowOff>76200</xdr:rowOff>
        </xdr:from>
        <xdr:to>
          <xdr:col>33</xdr:col>
          <xdr:colOff>209550</xdr:colOff>
          <xdr:row>18</xdr:row>
          <xdr:rowOff>152400</xdr:rowOff>
        </xdr:to>
        <xdr:sp macro="" textlink="">
          <xdr:nvSpPr>
            <xdr:cNvPr id="62390" name="GB 必1-1" hidden="1">
              <a:extLst>
                <a:ext uri="{63B3BB69-23CF-44E3-9099-C40C66FF867C}">
                  <a14:compatExt spid="_x0000_s62390"/>
                </a:ext>
                <a:ext uri="{FF2B5EF4-FFF2-40B4-BE49-F238E27FC236}">
                  <a16:creationId xmlns:a16="http://schemas.microsoft.com/office/drawing/2014/main" id="{00000000-0008-0000-0400-0000B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19</xdr:row>
          <xdr:rowOff>161925</xdr:rowOff>
        </xdr:from>
        <xdr:to>
          <xdr:col>40</xdr:col>
          <xdr:colOff>38100</xdr:colOff>
          <xdr:row>22</xdr:row>
          <xdr:rowOff>66675</xdr:rowOff>
        </xdr:to>
        <xdr:sp macro="" textlink="">
          <xdr:nvSpPr>
            <xdr:cNvPr id="62391" name="GB 必1-3" hidden="1">
              <a:extLst>
                <a:ext uri="{63B3BB69-23CF-44E3-9099-C40C66FF867C}">
                  <a14:compatExt spid="_x0000_s62391"/>
                </a:ext>
                <a:ext uri="{FF2B5EF4-FFF2-40B4-BE49-F238E27FC236}">
                  <a16:creationId xmlns:a16="http://schemas.microsoft.com/office/drawing/2014/main" id="{00000000-0008-0000-0400-0000B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18</xdr:row>
          <xdr:rowOff>85725</xdr:rowOff>
        </xdr:from>
        <xdr:to>
          <xdr:col>39</xdr:col>
          <xdr:colOff>180975</xdr:colOff>
          <xdr:row>21</xdr:row>
          <xdr:rowOff>0</xdr:rowOff>
        </xdr:to>
        <xdr:sp macro="" textlink="">
          <xdr:nvSpPr>
            <xdr:cNvPr id="62408" name="GB 必1-2" hidden="1">
              <a:extLst>
                <a:ext uri="{63B3BB69-23CF-44E3-9099-C40C66FF867C}">
                  <a14:compatExt spid="_x0000_s62408"/>
                </a:ext>
                <a:ext uri="{FF2B5EF4-FFF2-40B4-BE49-F238E27FC236}">
                  <a16:creationId xmlns:a16="http://schemas.microsoft.com/office/drawing/2014/main" id="{00000000-0008-0000-0400-0000C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38</xdr:row>
          <xdr:rowOff>0</xdr:rowOff>
        </xdr:from>
        <xdr:to>
          <xdr:col>39</xdr:col>
          <xdr:colOff>171450</xdr:colOff>
          <xdr:row>39</xdr:row>
          <xdr:rowOff>57150</xdr:rowOff>
        </xdr:to>
        <xdr:sp macro="" textlink="">
          <xdr:nvSpPr>
            <xdr:cNvPr id="61489" name="Option 必3-3-1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4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38</xdr:row>
          <xdr:rowOff>0</xdr:rowOff>
        </xdr:from>
        <xdr:to>
          <xdr:col>39</xdr:col>
          <xdr:colOff>171450</xdr:colOff>
          <xdr:row>39</xdr:row>
          <xdr:rowOff>76200</xdr:rowOff>
        </xdr:to>
        <xdr:sp macro="" textlink="">
          <xdr:nvSpPr>
            <xdr:cNvPr id="61493" name="Option 必3-2-1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4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38</xdr:row>
          <xdr:rowOff>0</xdr:rowOff>
        </xdr:from>
        <xdr:to>
          <xdr:col>39</xdr:col>
          <xdr:colOff>171450</xdr:colOff>
          <xdr:row>39</xdr:row>
          <xdr:rowOff>76200</xdr:rowOff>
        </xdr:to>
        <xdr:sp macro="" textlink="">
          <xdr:nvSpPr>
            <xdr:cNvPr id="61497" name="Option 必3-1-1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4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38</xdr:row>
          <xdr:rowOff>0</xdr:rowOff>
        </xdr:from>
        <xdr:to>
          <xdr:col>39</xdr:col>
          <xdr:colOff>19050</xdr:colOff>
          <xdr:row>39</xdr:row>
          <xdr:rowOff>57150</xdr:rowOff>
        </xdr:to>
        <xdr:sp macro="" textlink="">
          <xdr:nvSpPr>
            <xdr:cNvPr id="61509" name="Option 選1-3-1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4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</xdr:colOff>
          <xdr:row>38</xdr:row>
          <xdr:rowOff>0</xdr:rowOff>
        </xdr:from>
        <xdr:to>
          <xdr:col>39</xdr:col>
          <xdr:colOff>19050</xdr:colOff>
          <xdr:row>39</xdr:row>
          <xdr:rowOff>76200</xdr:rowOff>
        </xdr:to>
        <xdr:sp macro="" textlink="">
          <xdr:nvSpPr>
            <xdr:cNvPr id="61513" name="Option 選1-2-1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4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38</xdr:row>
          <xdr:rowOff>0</xdr:rowOff>
        </xdr:from>
        <xdr:to>
          <xdr:col>38</xdr:col>
          <xdr:colOff>104775</xdr:colOff>
          <xdr:row>39</xdr:row>
          <xdr:rowOff>76200</xdr:rowOff>
        </xdr:to>
        <xdr:sp macro="" textlink="">
          <xdr:nvSpPr>
            <xdr:cNvPr id="61517" name="Option 選1-1-1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4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38</xdr:row>
          <xdr:rowOff>0</xdr:rowOff>
        </xdr:from>
        <xdr:to>
          <xdr:col>40</xdr:col>
          <xdr:colOff>19050</xdr:colOff>
          <xdr:row>39</xdr:row>
          <xdr:rowOff>57150</xdr:rowOff>
        </xdr:to>
        <xdr:sp macro="" textlink="">
          <xdr:nvSpPr>
            <xdr:cNvPr id="61531" name="Option 選2-3-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4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38</xdr:row>
          <xdr:rowOff>0</xdr:rowOff>
        </xdr:from>
        <xdr:to>
          <xdr:col>40</xdr:col>
          <xdr:colOff>19050</xdr:colOff>
          <xdr:row>39</xdr:row>
          <xdr:rowOff>76200</xdr:rowOff>
        </xdr:to>
        <xdr:sp macro="" textlink="">
          <xdr:nvSpPr>
            <xdr:cNvPr id="61535" name="Option 選2-2-1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4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38</xdr:row>
          <xdr:rowOff>0</xdr:rowOff>
        </xdr:from>
        <xdr:to>
          <xdr:col>40</xdr:col>
          <xdr:colOff>19050</xdr:colOff>
          <xdr:row>39</xdr:row>
          <xdr:rowOff>76200</xdr:rowOff>
        </xdr:to>
        <xdr:sp macro="" textlink="">
          <xdr:nvSpPr>
            <xdr:cNvPr id="61539" name="Option 選2-1-1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4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38</xdr:row>
          <xdr:rowOff>0</xdr:rowOff>
        </xdr:from>
        <xdr:to>
          <xdr:col>39</xdr:col>
          <xdr:colOff>114300</xdr:colOff>
          <xdr:row>39</xdr:row>
          <xdr:rowOff>57150</xdr:rowOff>
        </xdr:to>
        <xdr:sp macro="" textlink="">
          <xdr:nvSpPr>
            <xdr:cNvPr id="61552" name="Option 選3-3-1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4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38</xdr:row>
          <xdr:rowOff>0</xdr:rowOff>
        </xdr:from>
        <xdr:to>
          <xdr:col>19</xdr:col>
          <xdr:colOff>200025</xdr:colOff>
          <xdr:row>39</xdr:row>
          <xdr:rowOff>57150</xdr:rowOff>
        </xdr:to>
        <xdr:sp macro="" textlink="">
          <xdr:nvSpPr>
            <xdr:cNvPr id="61555" name="Option 選-３-3-2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4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38</xdr:row>
          <xdr:rowOff>0</xdr:rowOff>
        </xdr:from>
        <xdr:to>
          <xdr:col>39</xdr:col>
          <xdr:colOff>114300</xdr:colOff>
          <xdr:row>39</xdr:row>
          <xdr:rowOff>76200</xdr:rowOff>
        </xdr:to>
        <xdr:sp macro="" textlink="">
          <xdr:nvSpPr>
            <xdr:cNvPr id="61556" name="Option 選3-2-1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4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38</xdr:row>
          <xdr:rowOff>0</xdr:rowOff>
        </xdr:from>
        <xdr:to>
          <xdr:col>19</xdr:col>
          <xdr:colOff>200025</xdr:colOff>
          <xdr:row>39</xdr:row>
          <xdr:rowOff>76200</xdr:rowOff>
        </xdr:to>
        <xdr:sp macro="" textlink="">
          <xdr:nvSpPr>
            <xdr:cNvPr id="61559" name="Option 選-３-2-2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4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38</xdr:row>
          <xdr:rowOff>0</xdr:rowOff>
        </xdr:from>
        <xdr:to>
          <xdr:col>39</xdr:col>
          <xdr:colOff>114300</xdr:colOff>
          <xdr:row>39</xdr:row>
          <xdr:rowOff>76200</xdr:rowOff>
        </xdr:to>
        <xdr:sp macro="" textlink="">
          <xdr:nvSpPr>
            <xdr:cNvPr id="61560" name="Option 選3-1-1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4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38</xdr:row>
          <xdr:rowOff>0</xdr:rowOff>
        </xdr:from>
        <xdr:to>
          <xdr:col>19</xdr:col>
          <xdr:colOff>200025</xdr:colOff>
          <xdr:row>39</xdr:row>
          <xdr:rowOff>76200</xdr:rowOff>
        </xdr:to>
        <xdr:sp macro="" textlink="">
          <xdr:nvSpPr>
            <xdr:cNvPr id="61563" name="Option 選-３-1-2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4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38</xdr:row>
          <xdr:rowOff>0</xdr:rowOff>
        </xdr:from>
        <xdr:to>
          <xdr:col>39</xdr:col>
          <xdr:colOff>66675</xdr:colOff>
          <xdr:row>39</xdr:row>
          <xdr:rowOff>57150</xdr:rowOff>
        </xdr:to>
        <xdr:sp macro="" textlink="">
          <xdr:nvSpPr>
            <xdr:cNvPr id="61573" name="Option 選4-3-1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4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38</xdr:row>
          <xdr:rowOff>0</xdr:rowOff>
        </xdr:from>
        <xdr:to>
          <xdr:col>39</xdr:col>
          <xdr:colOff>66675</xdr:colOff>
          <xdr:row>39</xdr:row>
          <xdr:rowOff>76200</xdr:rowOff>
        </xdr:to>
        <xdr:sp macro="" textlink="">
          <xdr:nvSpPr>
            <xdr:cNvPr id="61577" name="Option 選4-2-1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4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38</xdr:row>
          <xdr:rowOff>0</xdr:rowOff>
        </xdr:from>
        <xdr:to>
          <xdr:col>39</xdr:col>
          <xdr:colOff>66675</xdr:colOff>
          <xdr:row>39</xdr:row>
          <xdr:rowOff>76200</xdr:rowOff>
        </xdr:to>
        <xdr:sp macro="" textlink="">
          <xdr:nvSpPr>
            <xdr:cNvPr id="61581" name="Option 選4-1-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4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38</xdr:row>
          <xdr:rowOff>0</xdr:rowOff>
        </xdr:from>
        <xdr:to>
          <xdr:col>39</xdr:col>
          <xdr:colOff>133350</xdr:colOff>
          <xdr:row>39</xdr:row>
          <xdr:rowOff>57150</xdr:rowOff>
        </xdr:to>
        <xdr:sp macro="" textlink="">
          <xdr:nvSpPr>
            <xdr:cNvPr id="61594" name="Option 選5-3-1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4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38</xdr:row>
          <xdr:rowOff>0</xdr:rowOff>
        </xdr:from>
        <xdr:to>
          <xdr:col>39</xdr:col>
          <xdr:colOff>133350</xdr:colOff>
          <xdr:row>39</xdr:row>
          <xdr:rowOff>76200</xdr:rowOff>
        </xdr:to>
        <xdr:sp macro="" textlink="">
          <xdr:nvSpPr>
            <xdr:cNvPr id="61598" name="Option 選5-2-1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4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38</xdr:row>
          <xdr:rowOff>0</xdr:rowOff>
        </xdr:from>
        <xdr:to>
          <xdr:col>39</xdr:col>
          <xdr:colOff>133350</xdr:colOff>
          <xdr:row>39</xdr:row>
          <xdr:rowOff>76200</xdr:rowOff>
        </xdr:to>
        <xdr:sp macro="" textlink="">
          <xdr:nvSpPr>
            <xdr:cNvPr id="61602" name="Option 選5-1-1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4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41</xdr:row>
          <xdr:rowOff>142875</xdr:rowOff>
        </xdr:from>
        <xdr:to>
          <xdr:col>1</xdr:col>
          <xdr:colOff>180975</xdr:colOff>
          <xdr:row>41</xdr:row>
          <xdr:rowOff>514350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4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55</xdr:row>
          <xdr:rowOff>142875</xdr:rowOff>
        </xdr:from>
        <xdr:to>
          <xdr:col>43</xdr:col>
          <xdr:colOff>104775</xdr:colOff>
          <xdr:row>60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4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55</xdr:row>
          <xdr:rowOff>142875</xdr:rowOff>
        </xdr:from>
        <xdr:to>
          <xdr:col>33</xdr:col>
          <xdr:colOff>104775</xdr:colOff>
          <xdr:row>60</xdr:row>
          <xdr:rowOff>47625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4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55</xdr:row>
          <xdr:rowOff>142875</xdr:rowOff>
        </xdr:from>
        <xdr:to>
          <xdr:col>30</xdr:col>
          <xdr:colOff>104775</xdr:colOff>
          <xdr:row>60</xdr:row>
          <xdr:rowOff>47625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4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55</xdr:row>
          <xdr:rowOff>142875</xdr:rowOff>
        </xdr:from>
        <xdr:to>
          <xdr:col>25</xdr:col>
          <xdr:colOff>133350</xdr:colOff>
          <xdr:row>60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4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55</xdr:row>
          <xdr:rowOff>142875</xdr:rowOff>
        </xdr:from>
        <xdr:to>
          <xdr:col>17</xdr:col>
          <xdr:colOff>85725</xdr:colOff>
          <xdr:row>60</xdr:row>
          <xdr:rowOff>47625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4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55</xdr:row>
          <xdr:rowOff>142875</xdr:rowOff>
        </xdr:from>
        <xdr:to>
          <xdr:col>11</xdr:col>
          <xdr:colOff>190500</xdr:colOff>
          <xdr:row>60</xdr:row>
          <xdr:rowOff>47625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4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55</xdr:row>
          <xdr:rowOff>142875</xdr:rowOff>
        </xdr:from>
        <xdr:to>
          <xdr:col>7</xdr:col>
          <xdr:colOff>1200150</xdr:colOff>
          <xdr:row>60</xdr:row>
          <xdr:rowOff>47625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4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51</xdr:row>
          <xdr:rowOff>85725</xdr:rowOff>
        </xdr:from>
        <xdr:to>
          <xdr:col>42</xdr:col>
          <xdr:colOff>104775</xdr:colOff>
          <xdr:row>53</xdr:row>
          <xdr:rowOff>47625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4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52</xdr:row>
          <xdr:rowOff>66675</xdr:rowOff>
        </xdr:from>
        <xdr:to>
          <xdr:col>40</xdr:col>
          <xdr:colOff>9525</xdr:colOff>
          <xdr:row>54</xdr:row>
          <xdr:rowOff>19050</xdr:rowOff>
        </xdr:to>
        <xdr:sp macro="" textlink="">
          <xdr:nvSpPr>
            <xdr:cNvPr id="61615" name="Option 選6-3-1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4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52</xdr:row>
          <xdr:rowOff>66675</xdr:rowOff>
        </xdr:from>
        <xdr:to>
          <xdr:col>33</xdr:col>
          <xdr:colOff>209550</xdr:colOff>
          <xdr:row>54</xdr:row>
          <xdr:rowOff>19050</xdr:rowOff>
        </xdr:to>
        <xdr:sp macro="" textlink="">
          <xdr:nvSpPr>
            <xdr:cNvPr id="61616" name="Option Button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4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52</xdr:row>
          <xdr:rowOff>66675</xdr:rowOff>
        </xdr:from>
        <xdr:to>
          <xdr:col>26</xdr:col>
          <xdr:colOff>209550</xdr:colOff>
          <xdr:row>54</xdr:row>
          <xdr:rowOff>19050</xdr:rowOff>
        </xdr:to>
        <xdr:sp macro="" textlink="">
          <xdr:nvSpPr>
            <xdr:cNvPr id="61617" name="Option Button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4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52</xdr:row>
          <xdr:rowOff>66675</xdr:rowOff>
        </xdr:from>
        <xdr:to>
          <xdr:col>19</xdr:col>
          <xdr:colOff>209550</xdr:colOff>
          <xdr:row>54</xdr:row>
          <xdr:rowOff>19050</xdr:rowOff>
        </xdr:to>
        <xdr:sp macro="" textlink="">
          <xdr:nvSpPr>
            <xdr:cNvPr id="61618" name="Option Button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4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50</xdr:row>
          <xdr:rowOff>142875</xdr:rowOff>
        </xdr:from>
        <xdr:to>
          <xdr:col>40</xdr:col>
          <xdr:colOff>9525</xdr:colOff>
          <xdr:row>52</xdr:row>
          <xdr:rowOff>47625</xdr:rowOff>
        </xdr:to>
        <xdr:sp macro="" textlink="">
          <xdr:nvSpPr>
            <xdr:cNvPr id="61619" name="Option 選6-2-1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4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50</xdr:row>
          <xdr:rowOff>133350</xdr:rowOff>
        </xdr:from>
        <xdr:to>
          <xdr:col>33</xdr:col>
          <xdr:colOff>209550</xdr:colOff>
          <xdr:row>52</xdr:row>
          <xdr:rowOff>38100</xdr:rowOff>
        </xdr:to>
        <xdr:sp macro="" textlink="">
          <xdr:nvSpPr>
            <xdr:cNvPr id="61620" name="Option Button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4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50</xdr:row>
          <xdr:rowOff>133350</xdr:rowOff>
        </xdr:from>
        <xdr:to>
          <xdr:col>26</xdr:col>
          <xdr:colOff>209550</xdr:colOff>
          <xdr:row>52</xdr:row>
          <xdr:rowOff>38100</xdr:rowOff>
        </xdr:to>
        <xdr:sp macro="" textlink="">
          <xdr:nvSpPr>
            <xdr:cNvPr id="61621" name="Option Button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4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50</xdr:row>
          <xdr:rowOff>133350</xdr:rowOff>
        </xdr:from>
        <xdr:to>
          <xdr:col>19</xdr:col>
          <xdr:colOff>209550</xdr:colOff>
          <xdr:row>52</xdr:row>
          <xdr:rowOff>38100</xdr:rowOff>
        </xdr:to>
        <xdr:sp macro="" textlink="">
          <xdr:nvSpPr>
            <xdr:cNvPr id="61622" name="Option Button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4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44</xdr:row>
          <xdr:rowOff>9525</xdr:rowOff>
        </xdr:from>
        <xdr:to>
          <xdr:col>40</xdr:col>
          <xdr:colOff>9525</xdr:colOff>
          <xdr:row>46</xdr:row>
          <xdr:rowOff>38100</xdr:rowOff>
        </xdr:to>
        <xdr:sp macro="" textlink="">
          <xdr:nvSpPr>
            <xdr:cNvPr id="61623" name="Option 選6-1-1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4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44</xdr:row>
          <xdr:rowOff>9525</xdr:rowOff>
        </xdr:from>
        <xdr:to>
          <xdr:col>33</xdr:col>
          <xdr:colOff>209550</xdr:colOff>
          <xdr:row>46</xdr:row>
          <xdr:rowOff>38100</xdr:rowOff>
        </xdr:to>
        <xdr:sp macro="" textlink="">
          <xdr:nvSpPr>
            <xdr:cNvPr id="61624" name="Option Button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4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44</xdr:row>
          <xdr:rowOff>9525</xdr:rowOff>
        </xdr:from>
        <xdr:to>
          <xdr:col>26</xdr:col>
          <xdr:colOff>209550</xdr:colOff>
          <xdr:row>46</xdr:row>
          <xdr:rowOff>38100</xdr:rowOff>
        </xdr:to>
        <xdr:sp macro="" textlink="">
          <xdr:nvSpPr>
            <xdr:cNvPr id="61625" name="Option Button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4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44</xdr:row>
          <xdr:rowOff>9525</xdr:rowOff>
        </xdr:from>
        <xdr:to>
          <xdr:col>19</xdr:col>
          <xdr:colOff>209550</xdr:colOff>
          <xdr:row>46</xdr:row>
          <xdr:rowOff>38100</xdr:rowOff>
        </xdr:to>
        <xdr:sp macro="" textlink="">
          <xdr:nvSpPr>
            <xdr:cNvPr id="61626" name="Option Button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4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72</xdr:row>
          <xdr:rowOff>142875</xdr:rowOff>
        </xdr:from>
        <xdr:to>
          <xdr:col>1</xdr:col>
          <xdr:colOff>180975</xdr:colOff>
          <xdr:row>72</xdr:row>
          <xdr:rowOff>514350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4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86</xdr:row>
          <xdr:rowOff>142875</xdr:rowOff>
        </xdr:from>
        <xdr:to>
          <xdr:col>43</xdr:col>
          <xdr:colOff>104775</xdr:colOff>
          <xdr:row>91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4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86</xdr:row>
          <xdr:rowOff>142875</xdr:rowOff>
        </xdr:from>
        <xdr:to>
          <xdr:col>33</xdr:col>
          <xdr:colOff>104775</xdr:colOff>
          <xdr:row>91</xdr:row>
          <xdr:rowOff>47625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4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86</xdr:row>
          <xdr:rowOff>142875</xdr:rowOff>
        </xdr:from>
        <xdr:to>
          <xdr:col>30</xdr:col>
          <xdr:colOff>104775</xdr:colOff>
          <xdr:row>91</xdr:row>
          <xdr:rowOff>47625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4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86</xdr:row>
          <xdr:rowOff>142875</xdr:rowOff>
        </xdr:from>
        <xdr:to>
          <xdr:col>25</xdr:col>
          <xdr:colOff>133350</xdr:colOff>
          <xdr:row>91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4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86</xdr:row>
          <xdr:rowOff>142875</xdr:rowOff>
        </xdr:from>
        <xdr:to>
          <xdr:col>17</xdr:col>
          <xdr:colOff>85725</xdr:colOff>
          <xdr:row>91</xdr:row>
          <xdr:rowOff>47625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4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86</xdr:row>
          <xdr:rowOff>142875</xdr:rowOff>
        </xdr:from>
        <xdr:to>
          <xdr:col>11</xdr:col>
          <xdr:colOff>190500</xdr:colOff>
          <xdr:row>91</xdr:row>
          <xdr:rowOff>47625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4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86</xdr:row>
          <xdr:rowOff>142875</xdr:rowOff>
        </xdr:from>
        <xdr:to>
          <xdr:col>7</xdr:col>
          <xdr:colOff>1200150</xdr:colOff>
          <xdr:row>91</xdr:row>
          <xdr:rowOff>47625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4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82</xdr:row>
          <xdr:rowOff>85725</xdr:rowOff>
        </xdr:from>
        <xdr:to>
          <xdr:col>42</xdr:col>
          <xdr:colOff>104775</xdr:colOff>
          <xdr:row>84</xdr:row>
          <xdr:rowOff>47625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4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83</xdr:row>
          <xdr:rowOff>85725</xdr:rowOff>
        </xdr:from>
        <xdr:to>
          <xdr:col>39</xdr:col>
          <xdr:colOff>180975</xdr:colOff>
          <xdr:row>85</xdr:row>
          <xdr:rowOff>38100</xdr:rowOff>
        </xdr:to>
        <xdr:sp macro="" textlink="">
          <xdr:nvSpPr>
            <xdr:cNvPr id="61636" name="Option 選7-3-1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4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83</xdr:row>
          <xdr:rowOff>85725</xdr:rowOff>
        </xdr:from>
        <xdr:to>
          <xdr:col>34</xdr:col>
          <xdr:colOff>0</xdr:colOff>
          <xdr:row>85</xdr:row>
          <xdr:rowOff>38100</xdr:rowOff>
        </xdr:to>
        <xdr:sp macro="" textlink="">
          <xdr:nvSpPr>
            <xdr:cNvPr id="61637" name="Option Button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4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83</xdr:row>
          <xdr:rowOff>85725</xdr:rowOff>
        </xdr:from>
        <xdr:to>
          <xdr:col>27</xdr:col>
          <xdr:colOff>0</xdr:colOff>
          <xdr:row>85</xdr:row>
          <xdr:rowOff>38100</xdr:rowOff>
        </xdr:to>
        <xdr:sp macro="" textlink="">
          <xdr:nvSpPr>
            <xdr:cNvPr id="61638" name="Option Button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4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83</xdr:row>
          <xdr:rowOff>85725</xdr:rowOff>
        </xdr:from>
        <xdr:to>
          <xdr:col>20</xdr:col>
          <xdr:colOff>0</xdr:colOff>
          <xdr:row>85</xdr:row>
          <xdr:rowOff>38100</xdr:rowOff>
        </xdr:to>
        <xdr:sp macro="" textlink="">
          <xdr:nvSpPr>
            <xdr:cNvPr id="61639" name="Option Button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4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81</xdr:row>
          <xdr:rowOff>142875</xdr:rowOff>
        </xdr:from>
        <xdr:to>
          <xdr:col>39</xdr:col>
          <xdr:colOff>180975</xdr:colOff>
          <xdr:row>83</xdr:row>
          <xdr:rowOff>47625</xdr:rowOff>
        </xdr:to>
        <xdr:sp macro="" textlink="">
          <xdr:nvSpPr>
            <xdr:cNvPr id="61640" name="Option 選7-2-1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4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81</xdr:row>
          <xdr:rowOff>133350</xdr:rowOff>
        </xdr:from>
        <xdr:to>
          <xdr:col>34</xdr:col>
          <xdr:colOff>0</xdr:colOff>
          <xdr:row>83</xdr:row>
          <xdr:rowOff>38100</xdr:rowOff>
        </xdr:to>
        <xdr:sp macro="" textlink="">
          <xdr:nvSpPr>
            <xdr:cNvPr id="61641" name="Option Button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4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81</xdr:row>
          <xdr:rowOff>133350</xdr:rowOff>
        </xdr:from>
        <xdr:to>
          <xdr:col>27</xdr:col>
          <xdr:colOff>0</xdr:colOff>
          <xdr:row>83</xdr:row>
          <xdr:rowOff>38100</xdr:rowOff>
        </xdr:to>
        <xdr:sp macro="" textlink="">
          <xdr:nvSpPr>
            <xdr:cNvPr id="61642" name="Option Button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4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81</xdr:row>
          <xdr:rowOff>133350</xdr:rowOff>
        </xdr:from>
        <xdr:to>
          <xdr:col>20</xdr:col>
          <xdr:colOff>0</xdr:colOff>
          <xdr:row>83</xdr:row>
          <xdr:rowOff>38100</xdr:rowOff>
        </xdr:to>
        <xdr:sp macro="" textlink="">
          <xdr:nvSpPr>
            <xdr:cNvPr id="61643" name="Option Button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4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75</xdr:row>
          <xdr:rowOff>9525</xdr:rowOff>
        </xdr:from>
        <xdr:to>
          <xdr:col>39</xdr:col>
          <xdr:colOff>180975</xdr:colOff>
          <xdr:row>77</xdr:row>
          <xdr:rowOff>38100</xdr:rowOff>
        </xdr:to>
        <xdr:sp macro="" textlink="">
          <xdr:nvSpPr>
            <xdr:cNvPr id="61644" name="Option 選7-1-1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4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75</xdr:row>
          <xdr:rowOff>9525</xdr:rowOff>
        </xdr:from>
        <xdr:to>
          <xdr:col>34</xdr:col>
          <xdr:colOff>0</xdr:colOff>
          <xdr:row>77</xdr:row>
          <xdr:rowOff>38100</xdr:rowOff>
        </xdr:to>
        <xdr:sp macro="" textlink="">
          <xdr:nvSpPr>
            <xdr:cNvPr id="61645" name="Option Button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4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75</xdr:row>
          <xdr:rowOff>9525</xdr:rowOff>
        </xdr:from>
        <xdr:to>
          <xdr:col>27</xdr:col>
          <xdr:colOff>0</xdr:colOff>
          <xdr:row>77</xdr:row>
          <xdr:rowOff>38100</xdr:rowOff>
        </xdr:to>
        <xdr:sp macro="" textlink="">
          <xdr:nvSpPr>
            <xdr:cNvPr id="61646" name="Option Button 206" hidden="1">
              <a:extLst>
                <a:ext uri="{63B3BB69-23CF-44E3-9099-C40C66FF867C}">
                  <a14:compatExt spid="_x0000_s61646"/>
                </a:ext>
                <a:ext uri="{FF2B5EF4-FFF2-40B4-BE49-F238E27FC236}">
                  <a16:creationId xmlns:a16="http://schemas.microsoft.com/office/drawing/2014/main" id="{00000000-0008-0000-0400-0000C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75</xdr:row>
          <xdr:rowOff>9525</xdr:rowOff>
        </xdr:from>
        <xdr:to>
          <xdr:col>20</xdr:col>
          <xdr:colOff>0</xdr:colOff>
          <xdr:row>77</xdr:row>
          <xdr:rowOff>38100</xdr:rowOff>
        </xdr:to>
        <xdr:sp macro="" textlink="">
          <xdr:nvSpPr>
            <xdr:cNvPr id="61647" name="Option Button 207" hidden="1">
              <a:extLst>
                <a:ext uri="{63B3BB69-23CF-44E3-9099-C40C66FF867C}">
                  <a14:compatExt spid="_x0000_s61647"/>
                </a:ext>
                <a:ext uri="{FF2B5EF4-FFF2-40B4-BE49-F238E27FC236}">
                  <a16:creationId xmlns:a16="http://schemas.microsoft.com/office/drawing/2014/main" id="{00000000-0008-0000-0400-0000C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101</xdr:row>
          <xdr:rowOff>0</xdr:rowOff>
        </xdr:from>
        <xdr:to>
          <xdr:col>39</xdr:col>
          <xdr:colOff>152400</xdr:colOff>
          <xdr:row>103</xdr:row>
          <xdr:rowOff>9525</xdr:rowOff>
        </xdr:to>
        <xdr:sp macro="" textlink="">
          <xdr:nvSpPr>
            <xdr:cNvPr id="61656" name="Option 選8-3-1" hidden="1">
              <a:extLst>
                <a:ext uri="{63B3BB69-23CF-44E3-9099-C40C66FF867C}">
                  <a14:compatExt spid="_x0000_s61656"/>
                </a:ext>
                <a:ext uri="{FF2B5EF4-FFF2-40B4-BE49-F238E27FC236}">
                  <a16:creationId xmlns:a16="http://schemas.microsoft.com/office/drawing/2014/main" id="{00000000-0008-0000-0400-0000D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101</xdr:row>
          <xdr:rowOff>0</xdr:rowOff>
        </xdr:from>
        <xdr:to>
          <xdr:col>39</xdr:col>
          <xdr:colOff>152400</xdr:colOff>
          <xdr:row>103</xdr:row>
          <xdr:rowOff>28575</xdr:rowOff>
        </xdr:to>
        <xdr:sp macro="" textlink="">
          <xdr:nvSpPr>
            <xdr:cNvPr id="61660" name="Option 選8-2-1" hidden="1">
              <a:extLst>
                <a:ext uri="{63B3BB69-23CF-44E3-9099-C40C66FF867C}">
                  <a14:compatExt spid="_x0000_s61660"/>
                </a:ext>
                <a:ext uri="{FF2B5EF4-FFF2-40B4-BE49-F238E27FC236}">
                  <a16:creationId xmlns:a16="http://schemas.microsoft.com/office/drawing/2014/main" id="{00000000-0008-0000-0400-0000D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101</xdr:row>
          <xdr:rowOff>0</xdr:rowOff>
        </xdr:from>
        <xdr:to>
          <xdr:col>39</xdr:col>
          <xdr:colOff>152400</xdr:colOff>
          <xdr:row>103</xdr:row>
          <xdr:rowOff>28575</xdr:rowOff>
        </xdr:to>
        <xdr:sp macro="" textlink="">
          <xdr:nvSpPr>
            <xdr:cNvPr id="61664" name="Option 選8-1-1" hidden="1">
              <a:extLst>
                <a:ext uri="{63B3BB69-23CF-44E3-9099-C40C66FF867C}">
                  <a14:compatExt spid="_x0000_s61664"/>
                </a:ext>
                <a:ext uri="{FF2B5EF4-FFF2-40B4-BE49-F238E27FC236}">
                  <a16:creationId xmlns:a16="http://schemas.microsoft.com/office/drawing/2014/main" id="{00000000-0008-0000-0400-0000E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101</xdr:row>
          <xdr:rowOff>0</xdr:rowOff>
        </xdr:from>
        <xdr:to>
          <xdr:col>39</xdr:col>
          <xdr:colOff>190500</xdr:colOff>
          <xdr:row>103</xdr:row>
          <xdr:rowOff>9525</xdr:rowOff>
        </xdr:to>
        <xdr:sp macro="" textlink="">
          <xdr:nvSpPr>
            <xdr:cNvPr id="61678" name="Option 選13-3-1" hidden="1">
              <a:extLst>
                <a:ext uri="{63B3BB69-23CF-44E3-9099-C40C66FF867C}">
                  <a14:compatExt spid="_x0000_s61678"/>
                </a:ext>
                <a:ext uri="{FF2B5EF4-FFF2-40B4-BE49-F238E27FC236}">
                  <a16:creationId xmlns:a16="http://schemas.microsoft.com/office/drawing/2014/main" id="{00000000-0008-0000-0400-0000E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101</xdr:row>
          <xdr:rowOff>0</xdr:rowOff>
        </xdr:from>
        <xdr:to>
          <xdr:col>39</xdr:col>
          <xdr:colOff>190500</xdr:colOff>
          <xdr:row>103</xdr:row>
          <xdr:rowOff>28575</xdr:rowOff>
        </xdr:to>
        <xdr:sp macro="" textlink="">
          <xdr:nvSpPr>
            <xdr:cNvPr id="61682" name="Option 選13-2-1" hidden="1">
              <a:extLst>
                <a:ext uri="{63B3BB69-23CF-44E3-9099-C40C66FF867C}">
                  <a14:compatExt spid="_x0000_s61682"/>
                </a:ext>
                <a:ext uri="{FF2B5EF4-FFF2-40B4-BE49-F238E27FC236}">
                  <a16:creationId xmlns:a16="http://schemas.microsoft.com/office/drawing/2014/main" id="{00000000-0008-0000-0400-0000F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101</xdr:row>
          <xdr:rowOff>0</xdr:rowOff>
        </xdr:from>
        <xdr:to>
          <xdr:col>39</xdr:col>
          <xdr:colOff>190500</xdr:colOff>
          <xdr:row>103</xdr:row>
          <xdr:rowOff>28575</xdr:rowOff>
        </xdr:to>
        <xdr:sp macro="" textlink="">
          <xdr:nvSpPr>
            <xdr:cNvPr id="61686" name="Option 選13-1-1" hidden="1">
              <a:extLst>
                <a:ext uri="{63B3BB69-23CF-44E3-9099-C40C66FF867C}">
                  <a14:compatExt spid="_x0000_s61686"/>
                </a:ext>
                <a:ext uri="{FF2B5EF4-FFF2-40B4-BE49-F238E27FC236}">
                  <a16:creationId xmlns:a16="http://schemas.microsoft.com/office/drawing/2014/main" id="{00000000-0008-0000-0400-0000F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101</xdr:row>
          <xdr:rowOff>0</xdr:rowOff>
        </xdr:from>
        <xdr:to>
          <xdr:col>40</xdr:col>
          <xdr:colOff>38100</xdr:colOff>
          <xdr:row>103</xdr:row>
          <xdr:rowOff>28575</xdr:rowOff>
        </xdr:to>
        <xdr:sp macro="" textlink="">
          <xdr:nvSpPr>
            <xdr:cNvPr id="61698" name="Option 選9-3-1" hidden="1">
              <a:extLst>
                <a:ext uri="{63B3BB69-23CF-44E3-9099-C40C66FF867C}">
                  <a14:compatExt spid="_x0000_s61698"/>
                </a:ext>
                <a:ext uri="{FF2B5EF4-FFF2-40B4-BE49-F238E27FC236}">
                  <a16:creationId xmlns:a16="http://schemas.microsoft.com/office/drawing/2014/main" id="{00000000-0008-0000-0400-000002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101</xdr:row>
          <xdr:rowOff>0</xdr:rowOff>
        </xdr:from>
        <xdr:to>
          <xdr:col>40</xdr:col>
          <xdr:colOff>38100</xdr:colOff>
          <xdr:row>103</xdr:row>
          <xdr:rowOff>28575</xdr:rowOff>
        </xdr:to>
        <xdr:sp macro="" textlink="">
          <xdr:nvSpPr>
            <xdr:cNvPr id="61702" name="Option 選9-2-1" hidden="1">
              <a:extLst>
                <a:ext uri="{63B3BB69-23CF-44E3-9099-C40C66FF867C}">
                  <a14:compatExt spid="_x0000_s61702"/>
                </a:ext>
                <a:ext uri="{FF2B5EF4-FFF2-40B4-BE49-F238E27FC236}">
                  <a16:creationId xmlns:a16="http://schemas.microsoft.com/office/drawing/2014/main" id="{00000000-0008-0000-0400-000006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101</xdr:row>
          <xdr:rowOff>0</xdr:rowOff>
        </xdr:from>
        <xdr:to>
          <xdr:col>40</xdr:col>
          <xdr:colOff>38100</xdr:colOff>
          <xdr:row>103</xdr:row>
          <xdr:rowOff>28575</xdr:rowOff>
        </xdr:to>
        <xdr:sp macro="" textlink="">
          <xdr:nvSpPr>
            <xdr:cNvPr id="61706" name="Option 選9-1-1" hidden="1">
              <a:extLst>
                <a:ext uri="{63B3BB69-23CF-44E3-9099-C40C66FF867C}">
                  <a14:compatExt spid="_x0000_s61706"/>
                </a:ext>
                <a:ext uri="{FF2B5EF4-FFF2-40B4-BE49-F238E27FC236}">
                  <a16:creationId xmlns:a16="http://schemas.microsoft.com/office/drawing/2014/main" id="{00000000-0008-0000-0400-00000A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101</xdr:row>
          <xdr:rowOff>0</xdr:rowOff>
        </xdr:from>
        <xdr:to>
          <xdr:col>39</xdr:col>
          <xdr:colOff>152400</xdr:colOff>
          <xdr:row>103</xdr:row>
          <xdr:rowOff>28575</xdr:rowOff>
        </xdr:to>
        <xdr:sp macro="" textlink="">
          <xdr:nvSpPr>
            <xdr:cNvPr id="61718" name="Option 選10-3-1" hidden="1">
              <a:extLst>
                <a:ext uri="{63B3BB69-23CF-44E3-9099-C40C66FF867C}">
                  <a14:compatExt spid="_x0000_s61718"/>
                </a:ext>
                <a:ext uri="{FF2B5EF4-FFF2-40B4-BE49-F238E27FC236}">
                  <a16:creationId xmlns:a16="http://schemas.microsoft.com/office/drawing/2014/main" id="{00000000-0008-0000-0400-000016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101</xdr:row>
          <xdr:rowOff>0</xdr:rowOff>
        </xdr:from>
        <xdr:to>
          <xdr:col>39</xdr:col>
          <xdr:colOff>152400</xdr:colOff>
          <xdr:row>103</xdr:row>
          <xdr:rowOff>28575</xdr:rowOff>
        </xdr:to>
        <xdr:sp macro="" textlink="">
          <xdr:nvSpPr>
            <xdr:cNvPr id="61722" name="Option 選10-2-1" hidden="1">
              <a:extLst>
                <a:ext uri="{63B3BB69-23CF-44E3-9099-C40C66FF867C}">
                  <a14:compatExt spid="_x0000_s61722"/>
                </a:ext>
                <a:ext uri="{FF2B5EF4-FFF2-40B4-BE49-F238E27FC236}">
                  <a16:creationId xmlns:a16="http://schemas.microsoft.com/office/drawing/2014/main" id="{00000000-0008-0000-0400-00001A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101</xdr:row>
          <xdr:rowOff>0</xdr:rowOff>
        </xdr:from>
        <xdr:to>
          <xdr:col>39</xdr:col>
          <xdr:colOff>152400</xdr:colOff>
          <xdr:row>103</xdr:row>
          <xdr:rowOff>28575</xdr:rowOff>
        </xdr:to>
        <xdr:sp macro="" textlink="">
          <xdr:nvSpPr>
            <xdr:cNvPr id="61726" name="Option 選10-1-1" hidden="1">
              <a:extLst>
                <a:ext uri="{63B3BB69-23CF-44E3-9099-C40C66FF867C}">
                  <a14:compatExt spid="_x0000_s61726"/>
                </a:ext>
                <a:ext uri="{FF2B5EF4-FFF2-40B4-BE49-F238E27FC236}">
                  <a16:creationId xmlns:a16="http://schemas.microsoft.com/office/drawing/2014/main" id="{00000000-0008-0000-0400-00001E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101</xdr:row>
          <xdr:rowOff>0</xdr:rowOff>
        </xdr:from>
        <xdr:to>
          <xdr:col>40</xdr:col>
          <xdr:colOff>66675</xdr:colOff>
          <xdr:row>103</xdr:row>
          <xdr:rowOff>9525</xdr:rowOff>
        </xdr:to>
        <xdr:sp macro="" textlink="">
          <xdr:nvSpPr>
            <xdr:cNvPr id="61740" name="Option 選11-3-1" hidden="1">
              <a:extLst>
                <a:ext uri="{63B3BB69-23CF-44E3-9099-C40C66FF867C}">
                  <a14:compatExt spid="_x0000_s61740"/>
                </a:ext>
                <a:ext uri="{FF2B5EF4-FFF2-40B4-BE49-F238E27FC236}">
                  <a16:creationId xmlns:a16="http://schemas.microsoft.com/office/drawing/2014/main" id="{00000000-0008-0000-0400-00002C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101</xdr:row>
          <xdr:rowOff>0</xdr:rowOff>
        </xdr:from>
        <xdr:to>
          <xdr:col>40</xdr:col>
          <xdr:colOff>66675</xdr:colOff>
          <xdr:row>103</xdr:row>
          <xdr:rowOff>28575</xdr:rowOff>
        </xdr:to>
        <xdr:sp macro="" textlink="">
          <xdr:nvSpPr>
            <xdr:cNvPr id="61744" name="Option 選11-2-1" hidden="1">
              <a:extLst>
                <a:ext uri="{63B3BB69-23CF-44E3-9099-C40C66FF867C}">
                  <a14:compatExt spid="_x0000_s61744"/>
                </a:ext>
                <a:ext uri="{FF2B5EF4-FFF2-40B4-BE49-F238E27FC236}">
                  <a16:creationId xmlns:a16="http://schemas.microsoft.com/office/drawing/2014/main" id="{00000000-0008-0000-0400-000030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101</xdr:row>
          <xdr:rowOff>0</xdr:rowOff>
        </xdr:from>
        <xdr:to>
          <xdr:col>40</xdr:col>
          <xdr:colOff>66675</xdr:colOff>
          <xdr:row>103</xdr:row>
          <xdr:rowOff>28575</xdr:rowOff>
        </xdr:to>
        <xdr:sp macro="" textlink="">
          <xdr:nvSpPr>
            <xdr:cNvPr id="61748" name="Option 選11-1-1" hidden="1">
              <a:extLst>
                <a:ext uri="{63B3BB69-23CF-44E3-9099-C40C66FF867C}">
                  <a14:compatExt spid="_x0000_s61748"/>
                </a:ext>
                <a:ext uri="{FF2B5EF4-FFF2-40B4-BE49-F238E27FC236}">
                  <a16:creationId xmlns:a16="http://schemas.microsoft.com/office/drawing/2014/main" id="{00000000-0008-0000-0400-000034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101</xdr:row>
          <xdr:rowOff>0</xdr:rowOff>
        </xdr:from>
        <xdr:to>
          <xdr:col>40</xdr:col>
          <xdr:colOff>104775</xdr:colOff>
          <xdr:row>103</xdr:row>
          <xdr:rowOff>9525</xdr:rowOff>
        </xdr:to>
        <xdr:sp macro="" textlink="">
          <xdr:nvSpPr>
            <xdr:cNvPr id="61762" name="Option 選12-3-1" hidden="1">
              <a:extLst>
                <a:ext uri="{63B3BB69-23CF-44E3-9099-C40C66FF867C}">
                  <a14:compatExt spid="_x0000_s61762"/>
                </a:ext>
                <a:ext uri="{FF2B5EF4-FFF2-40B4-BE49-F238E27FC236}">
                  <a16:creationId xmlns:a16="http://schemas.microsoft.com/office/drawing/2014/main" id="{00000000-0008-0000-0400-000042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101</xdr:row>
          <xdr:rowOff>0</xdr:rowOff>
        </xdr:from>
        <xdr:to>
          <xdr:col>40</xdr:col>
          <xdr:colOff>104775</xdr:colOff>
          <xdr:row>103</xdr:row>
          <xdr:rowOff>28575</xdr:rowOff>
        </xdr:to>
        <xdr:sp macro="" textlink="">
          <xdr:nvSpPr>
            <xdr:cNvPr id="61766" name="Option 選12-2-1" hidden="1">
              <a:extLst>
                <a:ext uri="{63B3BB69-23CF-44E3-9099-C40C66FF867C}">
                  <a14:compatExt spid="_x0000_s61766"/>
                </a:ext>
                <a:ext uri="{FF2B5EF4-FFF2-40B4-BE49-F238E27FC236}">
                  <a16:creationId xmlns:a16="http://schemas.microsoft.com/office/drawing/2014/main" id="{00000000-0008-0000-0400-000046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101</xdr:row>
          <xdr:rowOff>0</xdr:rowOff>
        </xdr:from>
        <xdr:to>
          <xdr:col>40</xdr:col>
          <xdr:colOff>104775</xdr:colOff>
          <xdr:row>103</xdr:row>
          <xdr:rowOff>28575</xdr:rowOff>
        </xdr:to>
        <xdr:sp macro="" textlink="">
          <xdr:nvSpPr>
            <xdr:cNvPr id="61770" name="Option 選12-1-1" hidden="1">
              <a:extLst>
                <a:ext uri="{63B3BB69-23CF-44E3-9099-C40C66FF867C}">
                  <a14:compatExt spid="_x0000_s61770"/>
                </a:ext>
                <a:ext uri="{FF2B5EF4-FFF2-40B4-BE49-F238E27FC236}">
                  <a16:creationId xmlns:a16="http://schemas.microsoft.com/office/drawing/2014/main" id="{00000000-0008-0000-0400-00004A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101</xdr:row>
          <xdr:rowOff>0</xdr:rowOff>
        </xdr:from>
        <xdr:to>
          <xdr:col>40</xdr:col>
          <xdr:colOff>47625</xdr:colOff>
          <xdr:row>103</xdr:row>
          <xdr:rowOff>9525</xdr:rowOff>
        </xdr:to>
        <xdr:sp macro="" textlink="">
          <xdr:nvSpPr>
            <xdr:cNvPr id="61783" name="Option 選14-3-1" hidden="1">
              <a:extLst>
                <a:ext uri="{63B3BB69-23CF-44E3-9099-C40C66FF867C}">
                  <a14:compatExt spid="_x0000_s61783"/>
                </a:ext>
                <a:ext uri="{FF2B5EF4-FFF2-40B4-BE49-F238E27FC236}">
                  <a16:creationId xmlns:a16="http://schemas.microsoft.com/office/drawing/2014/main" id="{00000000-0008-0000-0400-00005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101</xdr:row>
          <xdr:rowOff>0</xdr:rowOff>
        </xdr:from>
        <xdr:to>
          <xdr:col>40</xdr:col>
          <xdr:colOff>47625</xdr:colOff>
          <xdr:row>103</xdr:row>
          <xdr:rowOff>28575</xdr:rowOff>
        </xdr:to>
        <xdr:sp macro="" textlink="">
          <xdr:nvSpPr>
            <xdr:cNvPr id="61787" name="Option 選14-2-1" hidden="1">
              <a:extLst>
                <a:ext uri="{63B3BB69-23CF-44E3-9099-C40C66FF867C}">
                  <a14:compatExt spid="_x0000_s61787"/>
                </a:ext>
                <a:ext uri="{FF2B5EF4-FFF2-40B4-BE49-F238E27FC236}">
                  <a16:creationId xmlns:a16="http://schemas.microsoft.com/office/drawing/2014/main" id="{00000000-0008-0000-0400-00005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101</xdr:row>
          <xdr:rowOff>0</xdr:rowOff>
        </xdr:from>
        <xdr:to>
          <xdr:col>40</xdr:col>
          <xdr:colOff>47625</xdr:colOff>
          <xdr:row>103</xdr:row>
          <xdr:rowOff>28575</xdr:rowOff>
        </xdr:to>
        <xdr:sp macro="" textlink="">
          <xdr:nvSpPr>
            <xdr:cNvPr id="61791" name="Option 選14-1-1" hidden="1">
              <a:extLst>
                <a:ext uri="{63B3BB69-23CF-44E3-9099-C40C66FF867C}">
                  <a14:compatExt spid="_x0000_s61791"/>
                </a:ext>
                <a:ext uri="{FF2B5EF4-FFF2-40B4-BE49-F238E27FC236}">
                  <a16:creationId xmlns:a16="http://schemas.microsoft.com/office/drawing/2014/main" id="{00000000-0008-0000-0400-00005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101</xdr:row>
          <xdr:rowOff>0</xdr:rowOff>
        </xdr:from>
        <xdr:to>
          <xdr:col>39</xdr:col>
          <xdr:colOff>171450</xdr:colOff>
          <xdr:row>103</xdr:row>
          <xdr:rowOff>9525</xdr:rowOff>
        </xdr:to>
        <xdr:sp macro="" textlink="">
          <xdr:nvSpPr>
            <xdr:cNvPr id="61804" name="Option 選15-3-1" hidden="1">
              <a:extLst>
                <a:ext uri="{63B3BB69-23CF-44E3-9099-C40C66FF867C}">
                  <a14:compatExt spid="_x0000_s61804"/>
                </a:ext>
                <a:ext uri="{FF2B5EF4-FFF2-40B4-BE49-F238E27FC236}">
                  <a16:creationId xmlns:a16="http://schemas.microsoft.com/office/drawing/2014/main" id="{00000000-0008-0000-0400-00006C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101</xdr:row>
          <xdr:rowOff>0</xdr:rowOff>
        </xdr:from>
        <xdr:to>
          <xdr:col>39</xdr:col>
          <xdr:colOff>171450</xdr:colOff>
          <xdr:row>103</xdr:row>
          <xdr:rowOff>28575</xdr:rowOff>
        </xdr:to>
        <xdr:sp macro="" textlink="">
          <xdr:nvSpPr>
            <xdr:cNvPr id="61808" name="Option 選15-2-1" hidden="1">
              <a:extLst>
                <a:ext uri="{63B3BB69-23CF-44E3-9099-C40C66FF867C}">
                  <a14:compatExt spid="_x0000_s61808"/>
                </a:ext>
                <a:ext uri="{FF2B5EF4-FFF2-40B4-BE49-F238E27FC236}">
                  <a16:creationId xmlns:a16="http://schemas.microsoft.com/office/drawing/2014/main" id="{00000000-0008-0000-0400-000070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101</xdr:row>
          <xdr:rowOff>0</xdr:rowOff>
        </xdr:from>
        <xdr:to>
          <xdr:col>39</xdr:col>
          <xdr:colOff>171450</xdr:colOff>
          <xdr:row>103</xdr:row>
          <xdr:rowOff>28575</xdr:rowOff>
        </xdr:to>
        <xdr:sp macro="" textlink="">
          <xdr:nvSpPr>
            <xdr:cNvPr id="61812" name="Option 選15-1-1" hidden="1">
              <a:extLst>
                <a:ext uri="{63B3BB69-23CF-44E3-9099-C40C66FF867C}">
                  <a14:compatExt spid="_x0000_s61812"/>
                </a:ext>
                <a:ext uri="{FF2B5EF4-FFF2-40B4-BE49-F238E27FC236}">
                  <a16:creationId xmlns:a16="http://schemas.microsoft.com/office/drawing/2014/main" id="{00000000-0008-0000-0400-000074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101</xdr:row>
          <xdr:rowOff>0</xdr:rowOff>
        </xdr:from>
        <xdr:to>
          <xdr:col>39</xdr:col>
          <xdr:colOff>180975</xdr:colOff>
          <xdr:row>103</xdr:row>
          <xdr:rowOff>9525</xdr:rowOff>
        </xdr:to>
        <xdr:sp macro="" textlink="">
          <xdr:nvSpPr>
            <xdr:cNvPr id="61825" name="Option 選16-3-1" hidden="1">
              <a:extLst>
                <a:ext uri="{63B3BB69-23CF-44E3-9099-C40C66FF867C}">
                  <a14:compatExt spid="_x0000_s61825"/>
                </a:ext>
                <a:ext uri="{FF2B5EF4-FFF2-40B4-BE49-F238E27FC236}">
                  <a16:creationId xmlns:a16="http://schemas.microsoft.com/office/drawing/2014/main" id="{00000000-0008-0000-0400-000081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101</xdr:row>
          <xdr:rowOff>0</xdr:rowOff>
        </xdr:from>
        <xdr:to>
          <xdr:col>39</xdr:col>
          <xdr:colOff>180975</xdr:colOff>
          <xdr:row>103</xdr:row>
          <xdr:rowOff>28575</xdr:rowOff>
        </xdr:to>
        <xdr:sp macro="" textlink="">
          <xdr:nvSpPr>
            <xdr:cNvPr id="61829" name="Option 選16-2-1" hidden="1">
              <a:extLst>
                <a:ext uri="{63B3BB69-23CF-44E3-9099-C40C66FF867C}">
                  <a14:compatExt spid="_x0000_s61829"/>
                </a:ext>
                <a:ext uri="{FF2B5EF4-FFF2-40B4-BE49-F238E27FC236}">
                  <a16:creationId xmlns:a16="http://schemas.microsoft.com/office/drawing/2014/main" id="{00000000-0008-0000-0400-000085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101</xdr:row>
          <xdr:rowOff>0</xdr:rowOff>
        </xdr:from>
        <xdr:to>
          <xdr:col>39</xdr:col>
          <xdr:colOff>180975</xdr:colOff>
          <xdr:row>103</xdr:row>
          <xdr:rowOff>28575</xdr:rowOff>
        </xdr:to>
        <xdr:sp macro="" textlink="">
          <xdr:nvSpPr>
            <xdr:cNvPr id="61833" name="Option 選16-1-1" hidden="1">
              <a:extLst>
                <a:ext uri="{63B3BB69-23CF-44E3-9099-C40C66FF867C}">
                  <a14:compatExt spid="_x0000_s61833"/>
                </a:ext>
                <a:ext uri="{FF2B5EF4-FFF2-40B4-BE49-F238E27FC236}">
                  <a16:creationId xmlns:a16="http://schemas.microsoft.com/office/drawing/2014/main" id="{00000000-0008-0000-0400-000089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103</xdr:row>
          <xdr:rowOff>142875</xdr:rowOff>
        </xdr:from>
        <xdr:to>
          <xdr:col>1</xdr:col>
          <xdr:colOff>180975</xdr:colOff>
          <xdr:row>103</xdr:row>
          <xdr:rowOff>514350</xdr:rowOff>
        </xdr:to>
        <xdr:sp macro="" textlink="">
          <xdr:nvSpPr>
            <xdr:cNvPr id="61837" name="Check Box 397" hidden="1">
              <a:extLst>
                <a:ext uri="{63B3BB69-23CF-44E3-9099-C40C66FF867C}">
                  <a14:compatExt spid="_x0000_s61837"/>
                </a:ext>
                <a:ext uri="{FF2B5EF4-FFF2-40B4-BE49-F238E27FC236}">
                  <a16:creationId xmlns:a16="http://schemas.microsoft.com/office/drawing/2014/main" id="{00000000-0008-0000-0400-00008D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117</xdr:row>
          <xdr:rowOff>142875</xdr:rowOff>
        </xdr:from>
        <xdr:to>
          <xdr:col>43</xdr:col>
          <xdr:colOff>104775</xdr:colOff>
          <xdr:row>122</xdr:row>
          <xdr:rowOff>38100</xdr:rowOff>
        </xdr:to>
        <xdr:sp macro="" textlink="">
          <xdr:nvSpPr>
            <xdr:cNvPr id="61838" name="Check Box 398" hidden="1">
              <a:extLst>
                <a:ext uri="{63B3BB69-23CF-44E3-9099-C40C66FF867C}">
                  <a14:compatExt spid="_x0000_s61838"/>
                </a:ext>
                <a:ext uri="{FF2B5EF4-FFF2-40B4-BE49-F238E27FC236}">
                  <a16:creationId xmlns:a16="http://schemas.microsoft.com/office/drawing/2014/main" id="{00000000-0008-0000-0400-00008E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117</xdr:row>
          <xdr:rowOff>142875</xdr:rowOff>
        </xdr:from>
        <xdr:to>
          <xdr:col>33</xdr:col>
          <xdr:colOff>104775</xdr:colOff>
          <xdr:row>122</xdr:row>
          <xdr:rowOff>47625</xdr:rowOff>
        </xdr:to>
        <xdr:sp macro="" textlink="">
          <xdr:nvSpPr>
            <xdr:cNvPr id="61839" name="Check Box 399" hidden="1">
              <a:extLst>
                <a:ext uri="{63B3BB69-23CF-44E3-9099-C40C66FF867C}">
                  <a14:compatExt spid="_x0000_s61839"/>
                </a:ext>
                <a:ext uri="{FF2B5EF4-FFF2-40B4-BE49-F238E27FC236}">
                  <a16:creationId xmlns:a16="http://schemas.microsoft.com/office/drawing/2014/main" id="{00000000-0008-0000-0400-00008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117</xdr:row>
          <xdr:rowOff>142875</xdr:rowOff>
        </xdr:from>
        <xdr:to>
          <xdr:col>30</xdr:col>
          <xdr:colOff>104775</xdr:colOff>
          <xdr:row>122</xdr:row>
          <xdr:rowOff>47625</xdr:rowOff>
        </xdr:to>
        <xdr:sp macro="" textlink="">
          <xdr:nvSpPr>
            <xdr:cNvPr id="61840" name="Check Box 400" hidden="1">
              <a:extLst>
                <a:ext uri="{63B3BB69-23CF-44E3-9099-C40C66FF867C}">
                  <a14:compatExt spid="_x0000_s61840"/>
                </a:ext>
                <a:ext uri="{FF2B5EF4-FFF2-40B4-BE49-F238E27FC236}">
                  <a16:creationId xmlns:a16="http://schemas.microsoft.com/office/drawing/2014/main" id="{00000000-0008-0000-0400-000090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117</xdr:row>
          <xdr:rowOff>142875</xdr:rowOff>
        </xdr:from>
        <xdr:to>
          <xdr:col>25</xdr:col>
          <xdr:colOff>133350</xdr:colOff>
          <xdr:row>122</xdr:row>
          <xdr:rowOff>38100</xdr:rowOff>
        </xdr:to>
        <xdr:sp macro="" textlink="">
          <xdr:nvSpPr>
            <xdr:cNvPr id="61841" name="Check Box 401" hidden="1">
              <a:extLst>
                <a:ext uri="{63B3BB69-23CF-44E3-9099-C40C66FF867C}">
                  <a14:compatExt spid="_x0000_s61841"/>
                </a:ext>
                <a:ext uri="{FF2B5EF4-FFF2-40B4-BE49-F238E27FC236}">
                  <a16:creationId xmlns:a16="http://schemas.microsoft.com/office/drawing/2014/main" id="{00000000-0008-0000-0400-000091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117</xdr:row>
          <xdr:rowOff>142875</xdr:rowOff>
        </xdr:from>
        <xdr:to>
          <xdr:col>17</xdr:col>
          <xdr:colOff>85725</xdr:colOff>
          <xdr:row>122</xdr:row>
          <xdr:rowOff>47625</xdr:rowOff>
        </xdr:to>
        <xdr:sp macro="" textlink="">
          <xdr:nvSpPr>
            <xdr:cNvPr id="61842" name="Check Box 402" hidden="1">
              <a:extLst>
                <a:ext uri="{63B3BB69-23CF-44E3-9099-C40C66FF867C}">
                  <a14:compatExt spid="_x0000_s61842"/>
                </a:ext>
                <a:ext uri="{FF2B5EF4-FFF2-40B4-BE49-F238E27FC236}">
                  <a16:creationId xmlns:a16="http://schemas.microsoft.com/office/drawing/2014/main" id="{00000000-0008-0000-0400-000092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117</xdr:row>
          <xdr:rowOff>142875</xdr:rowOff>
        </xdr:from>
        <xdr:to>
          <xdr:col>11</xdr:col>
          <xdr:colOff>190500</xdr:colOff>
          <xdr:row>122</xdr:row>
          <xdr:rowOff>47625</xdr:rowOff>
        </xdr:to>
        <xdr:sp macro="" textlink="">
          <xdr:nvSpPr>
            <xdr:cNvPr id="61843" name="Check Box 403" hidden="1">
              <a:extLst>
                <a:ext uri="{63B3BB69-23CF-44E3-9099-C40C66FF867C}">
                  <a14:compatExt spid="_x0000_s61843"/>
                </a:ext>
                <a:ext uri="{FF2B5EF4-FFF2-40B4-BE49-F238E27FC236}">
                  <a16:creationId xmlns:a16="http://schemas.microsoft.com/office/drawing/2014/main" id="{00000000-0008-0000-0400-000093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117</xdr:row>
          <xdr:rowOff>142875</xdr:rowOff>
        </xdr:from>
        <xdr:to>
          <xdr:col>7</xdr:col>
          <xdr:colOff>1200150</xdr:colOff>
          <xdr:row>122</xdr:row>
          <xdr:rowOff>47625</xdr:rowOff>
        </xdr:to>
        <xdr:sp macro="" textlink="">
          <xdr:nvSpPr>
            <xdr:cNvPr id="61844" name="Check Box 404" hidden="1">
              <a:extLst>
                <a:ext uri="{63B3BB69-23CF-44E3-9099-C40C66FF867C}">
                  <a14:compatExt spid="_x0000_s61844"/>
                </a:ext>
                <a:ext uri="{FF2B5EF4-FFF2-40B4-BE49-F238E27FC236}">
                  <a16:creationId xmlns:a16="http://schemas.microsoft.com/office/drawing/2014/main" id="{00000000-0008-0000-0400-000094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113</xdr:row>
          <xdr:rowOff>85725</xdr:rowOff>
        </xdr:from>
        <xdr:to>
          <xdr:col>42</xdr:col>
          <xdr:colOff>104775</xdr:colOff>
          <xdr:row>115</xdr:row>
          <xdr:rowOff>47625</xdr:rowOff>
        </xdr:to>
        <xdr:sp macro="" textlink="">
          <xdr:nvSpPr>
            <xdr:cNvPr id="61845" name="Check Box 405" hidden="1">
              <a:extLst>
                <a:ext uri="{63B3BB69-23CF-44E3-9099-C40C66FF867C}">
                  <a14:compatExt spid="_x0000_s61845"/>
                </a:ext>
                <a:ext uri="{FF2B5EF4-FFF2-40B4-BE49-F238E27FC236}">
                  <a16:creationId xmlns:a16="http://schemas.microsoft.com/office/drawing/2014/main" id="{00000000-0008-0000-0400-000095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114</xdr:row>
          <xdr:rowOff>85725</xdr:rowOff>
        </xdr:from>
        <xdr:to>
          <xdr:col>40</xdr:col>
          <xdr:colOff>47625</xdr:colOff>
          <xdr:row>116</xdr:row>
          <xdr:rowOff>38100</xdr:rowOff>
        </xdr:to>
        <xdr:sp macro="" textlink="">
          <xdr:nvSpPr>
            <xdr:cNvPr id="61846" name="Option 選17-3-1" hidden="1">
              <a:extLst>
                <a:ext uri="{63B3BB69-23CF-44E3-9099-C40C66FF867C}">
                  <a14:compatExt spid="_x0000_s61846"/>
                </a:ext>
                <a:ext uri="{FF2B5EF4-FFF2-40B4-BE49-F238E27FC236}">
                  <a16:creationId xmlns:a16="http://schemas.microsoft.com/office/drawing/2014/main" id="{00000000-0008-0000-0400-000096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114</xdr:row>
          <xdr:rowOff>85725</xdr:rowOff>
        </xdr:from>
        <xdr:to>
          <xdr:col>34</xdr:col>
          <xdr:colOff>0</xdr:colOff>
          <xdr:row>116</xdr:row>
          <xdr:rowOff>38100</xdr:rowOff>
        </xdr:to>
        <xdr:sp macro="" textlink="">
          <xdr:nvSpPr>
            <xdr:cNvPr id="61847" name="Option Button 407" hidden="1">
              <a:extLst>
                <a:ext uri="{63B3BB69-23CF-44E3-9099-C40C66FF867C}">
                  <a14:compatExt spid="_x0000_s61847"/>
                </a:ext>
                <a:ext uri="{FF2B5EF4-FFF2-40B4-BE49-F238E27FC236}">
                  <a16:creationId xmlns:a16="http://schemas.microsoft.com/office/drawing/2014/main" id="{00000000-0008-0000-0400-00009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114</xdr:row>
          <xdr:rowOff>85725</xdr:rowOff>
        </xdr:from>
        <xdr:to>
          <xdr:col>27</xdr:col>
          <xdr:colOff>0</xdr:colOff>
          <xdr:row>116</xdr:row>
          <xdr:rowOff>38100</xdr:rowOff>
        </xdr:to>
        <xdr:sp macro="" textlink="">
          <xdr:nvSpPr>
            <xdr:cNvPr id="61848" name="Option Button 408" hidden="1">
              <a:extLst>
                <a:ext uri="{63B3BB69-23CF-44E3-9099-C40C66FF867C}">
                  <a14:compatExt spid="_x0000_s61848"/>
                </a:ext>
                <a:ext uri="{FF2B5EF4-FFF2-40B4-BE49-F238E27FC236}">
                  <a16:creationId xmlns:a16="http://schemas.microsoft.com/office/drawing/2014/main" id="{00000000-0008-0000-0400-000098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114</xdr:row>
          <xdr:rowOff>85725</xdr:rowOff>
        </xdr:from>
        <xdr:to>
          <xdr:col>20</xdr:col>
          <xdr:colOff>0</xdr:colOff>
          <xdr:row>116</xdr:row>
          <xdr:rowOff>38100</xdr:rowOff>
        </xdr:to>
        <xdr:sp macro="" textlink="">
          <xdr:nvSpPr>
            <xdr:cNvPr id="61849" name="Option Button 409" hidden="1">
              <a:extLst>
                <a:ext uri="{63B3BB69-23CF-44E3-9099-C40C66FF867C}">
                  <a14:compatExt spid="_x0000_s61849"/>
                </a:ext>
                <a:ext uri="{FF2B5EF4-FFF2-40B4-BE49-F238E27FC236}">
                  <a16:creationId xmlns:a16="http://schemas.microsoft.com/office/drawing/2014/main" id="{00000000-0008-0000-0400-000099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112</xdr:row>
          <xdr:rowOff>142875</xdr:rowOff>
        </xdr:from>
        <xdr:to>
          <xdr:col>40</xdr:col>
          <xdr:colOff>47625</xdr:colOff>
          <xdr:row>114</xdr:row>
          <xdr:rowOff>47625</xdr:rowOff>
        </xdr:to>
        <xdr:sp macro="" textlink="">
          <xdr:nvSpPr>
            <xdr:cNvPr id="61850" name="Option 選17-2-1" hidden="1">
              <a:extLst>
                <a:ext uri="{63B3BB69-23CF-44E3-9099-C40C66FF867C}">
                  <a14:compatExt spid="_x0000_s61850"/>
                </a:ext>
                <a:ext uri="{FF2B5EF4-FFF2-40B4-BE49-F238E27FC236}">
                  <a16:creationId xmlns:a16="http://schemas.microsoft.com/office/drawing/2014/main" id="{00000000-0008-0000-0400-00009A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112</xdr:row>
          <xdr:rowOff>133350</xdr:rowOff>
        </xdr:from>
        <xdr:to>
          <xdr:col>34</xdr:col>
          <xdr:colOff>0</xdr:colOff>
          <xdr:row>114</xdr:row>
          <xdr:rowOff>38100</xdr:rowOff>
        </xdr:to>
        <xdr:sp macro="" textlink="">
          <xdr:nvSpPr>
            <xdr:cNvPr id="61851" name="Option Button 411" hidden="1">
              <a:extLst>
                <a:ext uri="{63B3BB69-23CF-44E3-9099-C40C66FF867C}">
                  <a14:compatExt spid="_x0000_s61851"/>
                </a:ext>
                <a:ext uri="{FF2B5EF4-FFF2-40B4-BE49-F238E27FC236}">
                  <a16:creationId xmlns:a16="http://schemas.microsoft.com/office/drawing/2014/main" id="{00000000-0008-0000-0400-00009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112</xdr:row>
          <xdr:rowOff>133350</xdr:rowOff>
        </xdr:from>
        <xdr:to>
          <xdr:col>27</xdr:col>
          <xdr:colOff>0</xdr:colOff>
          <xdr:row>114</xdr:row>
          <xdr:rowOff>38100</xdr:rowOff>
        </xdr:to>
        <xdr:sp macro="" textlink="">
          <xdr:nvSpPr>
            <xdr:cNvPr id="61852" name="Option Button 412" hidden="1">
              <a:extLst>
                <a:ext uri="{63B3BB69-23CF-44E3-9099-C40C66FF867C}">
                  <a14:compatExt spid="_x0000_s61852"/>
                </a:ext>
                <a:ext uri="{FF2B5EF4-FFF2-40B4-BE49-F238E27FC236}">
                  <a16:creationId xmlns:a16="http://schemas.microsoft.com/office/drawing/2014/main" id="{00000000-0008-0000-0400-00009C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112</xdr:row>
          <xdr:rowOff>133350</xdr:rowOff>
        </xdr:from>
        <xdr:to>
          <xdr:col>20</xdr:col>
          <xdr:colOff>0</xdr:colOff>
          <xdr:row>114</xdr:row>
          <xdr:rowOff>38100</xdr:rowOff>
        </xdr:to>
        <xdr:sp macro="" textlink="">
          <xdr:nvSpPr>
            <xdr:cNvPr id="61853" name="Option Button 413" hidden="1">
              <a:extLst>
                <a:ext uri="{63B3BB69-23CF-44E3-9099-C40C66FF867C}">
                  <a14:compatExt spid="_x0000_s61853"/>
                </a:ext>
                <a:ext uri="{FF2B5EF4-FFF2-40B4-BE49-F238E27FC236}">
                  <a16:creationId xmlns:a16="http://schemas.microsoft.com/office/drawing/2014/main" id="{00000000-0008-0000-0400-00009D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106</xdr:row>
          <xdr:rowOff>9525</xdr:rowOff>
        </xdr:from>
        <xdr:to>
          <xdr:col>40</xdr:col>
          <xdr:colOff>47625</xdr:colOff>
          <xdr:row>108</xdr:row>
          <xdr:rowOff>38100</xdr:rowOff>
        </xdr:to>
        <xdr:sp macro="" textlink="">
          <xdr:nvSpPr>
            <xdr:cNvPr id="61854" name="Option 選17-1-1" hidden="1">
              <a:extLst>
                <a:ext uri="{63B3BB69-23CF-44E3-9099-C40C66FF867C}">
                  <a14:compatExt spid="_x0000_s61854"/>
                </a:ext>
                <a:ext uri="{FF2B5EF4-FFF2-40B4-BE49-F238E27FC236}">
                  <a16:creationId xmlns:a16="http://schemas.microsoft.com/office/drawing/2014/main" id="{00000000-0008-0000-0400-00009E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106</xdr:row>
          <xdr:rowOff>9525</xdr:rowOff>
        </xdr:from>
        <xdr:to>
          <xdr:col>34</xdr:col>
          <xdr:colOff>0</xdr:colOff>
          <xdr:row>108</xdr:row>
          <xdr:rowOff>38100</xdr:rowOff>
        </xdr:to>
        <xdr:sp macro="" textlink="">
          <xdr:nvSpPr>
            <xdr:cNvPr id="61855" name="Option Button 415" hidden="1">
              <a:extLst>
                <a:ext uri="{63B3BB69-23CF-44E3-9099-C40C66FF867C}">
                  <a14:compatExt spid="_x0000_s61855"/>
                </a:ext>
                <a:ext uri="{FF2B5EF4-FFF2-40B4-BE49-F238E27FC236}">
                  <a16:creationId xmlns:a16="http://schemas.microsoft.com/office/drawing/2014/main" id="{00000000-0008-0000-0400-00009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106</xdr:row>
          <xdr:rowOff>9525</xdr:rowOff>
        </xdr:from>
        <xdr:to>
          <xdr:col>27</xdr:col>
          <xdr:colOff>0</xdr:colOff>
          <xdr:row>108</xdr:row>
          <xdr:rowOff>38100</xdr:rowOff>
        </xdr:to>
        <xdr:sp macro="" textlink="">
          <xdr:nvSpPr>
            <xdr:cNvPr id="61856" name="Option Button 416" hidden="1">
              <a:extLst>
                <a:ext uri="{63B3BB69-23CF-44E3-9099-C40C66FF867C}">
                  <a14:compatExt spid="_x0000_s61856"/>
                </a:ext>
                <a:ext uri="{FF2B5EF4-FFF2-40B4-BE49-F238E27FC236}">
                  <a16:creationId xmlns:a16="http://schemas.microsoft.com/office/drawing/2014/main" id="{00000000-0008-0000-0400-0000A0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106</xdr:row>
          <xdr:rowOff>9525</xdr:rowOff>
        </xdr:from>
        <xdr:to>
          <xdr:col>20</xdr:col>
          <xdr:colOff>0</xdr:colOff>
          <xdr:row>108</xdr:row>
          <xdr:rowOff>38100</xdr:rowOff>
        </xdr:to>
        <xdr:sp macro="" textlink="">
          <xdr:nvSpPr>
            <xdr:cNvPr id="61857" name="Option Button 417" hidden="1">
              <a:extLst>
                <a:ext uri="{63B3BB69-23CF-44E3-9099-C40C66FF867C}">
                  <a14:compatExt spid="_x0000_s61857"/>
                </a:ext>
                <a:ext uri="{FF2B5EF4-FFF2-40B4-BE49-F238E27FC236}">
                  <a16:creationId xmlns:a16="http://schemas.microsoft.com/office/drawing/2014/main" id="{00000000-0008-0000-0400-0000A1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104775</xdr:colOff>
          <xdr:row>132</xdr:row>
          <xdr:rowOff>228600</xdr:rowOff>
        </xdr:to>
        <xdr:sp macro="" textlink="">
          <xdr:nvSpPr>
            <xdr:cNvPr id="61867" name="Option 選18-3-1" hidden="1">
              <a:extLst>
                <a:ext uri="{63B3BB69-23CF-44E3-9099-C40C66FF867C}">
                  <a14:compatExt spid="_x0000_s61867"/>
                </a:ext>
                <a:ext uri="{FF2B5EF4-FFF2-40B4-BE49-F238E27FC236}">
                  <a16:creationId xmlns:a16="http://schemas.microsoft.com/office/drawing/2014/main" id="{00000000-0008-0000-0400-0000A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104775</xdr:colOff>
          <xdr:row>132</xdr:row>
          <xdr:rowOff>247650</xdr:rowOff>
        </xdr:to>
        <xdr:sp macro="" textlink="">
          <xdr:nvSpPr>
            <xdr:cNvPr id="61871" name="Option 選18-2-1" hidden="1">
              <a:extLst>
                <a:ext uri="{63B3BB69-23CF-44E3-9099-C40C66FF867C}">
                  <a14:compatExt spid="_x0000_s61871"/>
                </a:ext>
                <a:ext uri="{FF2B5EF4-FFF2-40B4-BE49-F238E27FC236}">
                  <a16:creationId xmlns:a16="http://schemas.microsoft.com/office/drawing/2014/main" id="{00000000-0008-0000-0400-0000A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104775</xdr:colOff>
          <xdr:row>132</xdr:row>
          <xdr:rowOff>247650</xdr:rowOff>
        </xdr:to>
        <xdr:sp macro="" textlink="">
          <xdr:nvSpPr>
            <xdr:cNvPr id="61875" name="Option 選18-1-1" hidden="1">
              <a:extLst>
                <a:ext uri="{63B3BB69-23CF-44E3-9099-C40C66FF867C}">
                  <a14:compatExt spid="_x0000_s61875"/>
                </a:ext>
                <a:ext uri="{FF2B5EF4-FFF2-40B4-BE49-F238E27FC236}">
                  <a16:creationId xmlns:a16="http://schemas.microsoft.com/office/drawing/2014/main" id="{00000000-0008-0000-0400-0000B3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47625</xdr:colOff>
          <xdr:row>132</xdr:row>
          <xdr:rowOff>228600</xdr:rowOff>
        </xdr:to>
        <xdr:sp macro="" textlink="">
          <xdr:nvSpPr>
            <xdr:cNvPr id="61887" name="Option 必4-3-1" hidden="1">
              <a:extLst>
                <a:ext uri="{63B3BB69-23CF-44E3-9099-C40C66FF867C}">
                  <a14:compatExt spid="_x0000_s61887"/>
                </a:ext>
                <a:ext uri="{FF2B5EF4-FFF2-40B4-BE49-F238E27FC236}">
                  <a16:creationId xmlns:a16="http://schemas.microsoft.com/office/drawing/2014/main" id="{00000000-0008-0000-0400-0000B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47625</xdr:colOff>
          <xdr:row>132</xdr:row>
          <xdr:rowOff>247650</xdr:rowOff>
        </xdr:to>
        <xdr:sp macro="" textlink="">
          <xdr:nvSpPr>
            <xdr:cNvPr id="61891" name="Option 必4-2-1" hidden="1">
              <a:extLst>
                <a:ext uri="{63B3BB69-23CF-44E3-9099-C40C66FF867C}">
                  <a14:compatExt spid="_x0000_s61891"/>
                </a:ext>
                <a:ext uri="{FF2B5EF4-FFF2-40B4-BE49-F238E27FC236}">
                  <a16:creationId xmlns:a16="http://schemas.microsoft.com/office/drawing/2014/main" id="{00000000-0008-0000-0400-0000C3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47625</xdr:colOff>
          <xdr:row>132</xdr:row>
          <xdr:rowOff>247650</xdr:rowOff>
        </xdr:to>
        <xdr:sp macro="" textlink="">
          <xdr:nvSpPr>
            <xdr:cNvPr id="61895" name="Option 必4-1-1" hidden="1">
              <a:extLst>
                <a:ext uri="{63B3BB69-23CF-44E3-9099-C40C66FF867C}">
                  <a14:compatExt spid="_x0000_s61895"/>
                </a:ext>
                <a:ext uri="{FF2B5EF4-FFF2-40B4-BE49-F238E27FC236}">
                  <a16:creationId xmlns:a16="http://schemas.microsoft.com/office/drawing/2014/main" id="{00000000-0008-0000-0400-0000C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104775</xdr:colOff>
          <xdr:row>132</xdr:row>
          <xdr:rowOff>228600</xdr:rowOff>
        </xdr:to>
        <xdr:sp macro="" textlink="">
          <xdr:nvSpPr>
            <xdr:cNvPr id="61907" name="Option 必5-3-1" hidden="1">
              <a:extLst>
                <a:ext uri="{63B3BB69-23CF-44E3-9099-C40C66FF867C}">
                  <a14:compatExt spid="_x0000_s61907"/>
                </a:ext>
                <a:ext uri="{FF2B5EF4-FFF2-40B4-BE49-F238E27FC236}">
                  <a16:creationId xmlns:a16="http://schemas.microsoft.com/office/drawing/2014/main" id="{00000000-0008-0000-0400-0000D3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104775</xdr:colOff>
          <xdr:row>132</xdr:row>
          <xdr:rowOff>247650</xdr:rowOff>
        </xdr:to>
        <xdr:sp macro="" textlink="">
          <xdr:nvSpPr>
            <xdr:cNvPr id="61911" name="Option 必5-2-1" hidden="1">
              <a:extLst>
                <a:ext uri="{63B3BB69-23CF-44E3-9099-C40C66FF867C}">
                  <a14:compatExt spid="_x0000_s61911"/>
                </a:ext>
                <a:ext uri="{FF2B5EF4-FFF2-40B4-BE49-F238E27FC236}">
                  <a16:creationId xmlns:a16="http://schemas.microsoft.com/office/drawing/2014/main" id="{00000000-0008-0000-0400-0000D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104775</xdr:colOff>
          <xdr:row>132</xdr:row>
          <xdr:rowOff>247650</xdr:rowOff>
        </xdr:to>
        <xdr:sp macro="" textlink="">
          <xdr:nvSpPr>
            <xdr:cNvPr id="61915" name="Option 必5-1-1" hidden="1">
              <a:extLst>
                <a:ext uri="{63B3BB69-23CF-44E3-9099-C40C66FF867C}">
                  <a14:compatExt spid="_x0000_s61915"/>
                </a:ext>
                <a:ext uri="{FF2B5EF4-FFF2-40B4-BE49-F238E27FC236}">
                  <a16:creationId xmlns:a16="http://schemas.microsoft.com/office/drawing/2014/main" id="{00000000-0008-0000-0400-0000D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132</xdr:row>
          <xdr:rowOff>0</xdr:rowOff>
        </xdr:from>
        <xdr:to>
          <xdr:col>39</xdr:col>
          <xdr:colOff>152400</xdr:colOff>
          <xdr:row>132</xdr:row>
          <xdr:rowOff>228600</xdr:rowOff>
        </xdr:to>
        <xdr:sp macro="" textlink="">
          <xdr:nvSpPr>
            <xdr:cNvPr id="61927" name="Option 必6-3-1" hidden="1">
              <a:extLst>
                <a:ext uri="{63B3BB69-23CF-44E3-9099-C40C66FF867C}">
                  <a14:compatExt spid="_x0000_s61927"/>
                </a:ext>
                <a:ext uri="{FF2B5EF4-FFF2-40B4-BE49-F238E27FC236}">
                  <a16:creationId xmlns:a16="http://schemas.microsoft.com/office/drawing/2014/main" id="{00000000-0008-0000-0400-0000E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132</xdr:row>
          <xdr:rowOff>0</xdr:rowOff>
        </xdr:from>
        <xdr:to>
          <xdr:col>39</xdr:col>
          <xdr:colOff>152400</xdr:colOff>
          <xdr:row>132</xdr:row>
          <xdr:rowOff>247650</xdr:rowOff>
        </xdr:to>
        <xdr:sp macro="" textlink="">
          <xdr:nvSpPr>
            <xdr:cNvPr id="61931" name="Option 必6-2-1" hidden="1">
              <a:extLst>
                <a:ext uri="{63B3BB69-23CF-44E3-9099-C40C66FF867C}">
                  <a14:compatExt spid="_x0000_s61931"/>
                </a:ext>
                <a:ext uri="{FF2B5EF4-FFF2-40B4-BE49-F238E27FC236}">
                  <a16:creationId xmlns:a16="http://schemas.microsoft.com/office/drawing/2014/main" id="{00000000-0008-0000-0400-0000E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132</xdr:row>
          <xdr:rowOff>0</xdr:rowOff>
        </xdr:from>
        <xdr:to>
          <xdr:col>39</xdr:col>
          <xdr:colOff>152400</xdr:colOff>
          <xdr:row>132</xdr:row>
          <xdr:rowOff>247650</xdr:rowOff>
        </xdr:to>
        <xdr:sp macro="" textlink="">
          <xdr:nvSpPr>
            <xdr:cNvPr id="61935" name="Option 必6-1-1" hidden="1">
              <a:extLst>
                <a:ext uri="{63B3BB69-23CF-44E3-9099-C40C66FF867C}">
                  <a14:compatExt spid="_x0000_s61935"/>
                </a:ext>
                <a:ext uri="{FF2B5EF4-FFF2-40B4-BE49-F238E27FC236}">
                  <a16:creationId xmlns:a16="http://schemas.microsoft.com/office/drawing/2014/main" id="{00000000-0008-0000-0400-0000E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132</xdr:row>
          <xdr:rowOff>0</xdr:rowOff>
        </xdr:from>
        <xdr:to>
          <xdr:col>39</xdr:col>
          <xdr:colOff>142875</xdr:colOff>
          <xdr:row>132</xdr:row>
          <xdr:rowOff>228600</xdr:rowOff>
        </xdr:to>
        <xdr:sp macro="" textlink="">
          <xdr:nvSpPr>
            <xdr:cNvPr id="61947" name="Option 必7-3-1" hidden="1">
              <a:extLst>
                <a:ext uri="{63B3BB69-23CF-44E3-9099-C40C66FF867C}">
                  <a14:compatExt spid="_x0000_s61947"/>
                </a:ext>
                <a:ext uri="{FF2B5EF4-FFF2-40B4-BE49-F238E27FC236}">
                  <a16:creationId xmlns:a16="http://schemas.microsoft.com/office/drawing/2014/main" id="{00000000-0008-0000-0400-0000F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132</xdr:row>
          <xdr:rowOff>0</xdr:rowOff>
        </xdr:from>
        <xdr:to>
          <xdr:col>39</xdr:col>
          <xdr:colOff>142875</xdr:colOff>
          <xdr:row>132</xdr:row>
          <xdr:rowOff>247650</xdr:rowOff>
        </xdr:to>
        <xdr:sp macro="" textlink="">
          <xdr:nvSpPr>
            <xdr:cNvPr id="61951" name="Option 必7-2-1" hidden="1">
              <a:extLst>
                <a:ext uri="{63B3BB69-23CF-44E3-9099-C40C66FF867C}">
                  <a14:compatExt spid="_x0000_s61951"/>
                </a:ext>
                <a:ext uri="{FF2B5EF4-FFF2-40B4-BE49-F238E27FC236}">
                  <a16:creationId xmlns:a16="http://schemas.microsoft.com/office/drawing/2014/main" id="{00000000-0008-0000-0400-0000F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132</xdr:row>
          <xdr:rowOff>0</xdr:rowOff>
        </xdr:from>
        <xdr:to>
          <xdr:col>39</xdr:col>
          <xdr:colOff>142875</xdr:colOff>
          <xdr:row>132</xdr:row>
          <xdr:rowOff>247650</xdr:rowOff>
        </xdr:to>
        <xdr:sp macro="" textlink="">
          <xdr:nvSpPr>
            <xdr:cNvPr id="61955" name="Option 必7-1-1" hidden="1">
              <a:extLst>
                <a:ext uri="{63B3BB69-23CF-44E3-9099-C40C66FF867C}">
                  <a14:compatExt spid="_x0000_s61955"/>
                </a:ext>
                <a:ext uri="{FF2B5EF4-FFF2-40B4-BE49-F238E27FC236}">
                  <a16:creationId xmlns:a16="http://schemas.microsoft.com/office/drawing/2014/main" id="{00000000-0008-0000-0400-00000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47625</xdr:colOff>
          <xdr:row>132</xdr:row>
          <xdr:rowOff>228600</xdr:rowOff>
        </xdr:to>
        <xdr:sp macro="" textlink="">
          <xdr:nvSpPr>
            <xdr:cNvPr id="61967" name="Option 必8-3-1" hidden="1">
              <a:extLst>
                <a:ext uri="{63B3BB69-23CF-44E3-9099-C40C66FF867C}">
                  <a14:compatExt spid="_x0000_s61967"/>
                </a:ext>
                <a:ext uri="{FF2B5EF4-FFF2-40B4-BE49-F238E27FC236}">
                  <a16:creationId xmlns:a16="http://schemas.microsoft.com/office/drawing/2014/main" id="{00000000-0008-0000-0400-00000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47625</xdr:colOff>
          <xdr:row>132</xdr:row>
          <xdr:rowOff>247650</xdr:rowOff>
        </xdr:to>
        <xdr:sp macro="" textlink="">
          <xdr:nvSpPr>
            <xdr:cNvPr id="61971" name="Option 必8-2-1" hidden="1">
              <a:extLst>
                <a:ext uri="{63B3BB69-23CF-44E3-9099-C40C66FF867C}">
                  <a14:compatExt spid="_x0000_s61971"/>
                </a:ext>
                <a:ext uri="{FF2B5EF4-FFF2-40B4-BE49-F238E27FC236}">
                  <a16:creationId xmlns:a16="http://schemas.microsoft.com/office/drawing/2014/main" id="{00000000-0008-0000-0400-00001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47625</xdr:colOff>
          <xdr:row>132</xdr:row>
          <xdr:rowOff>247650</xdr:rowOff>
        </xdr:to>
        <xdr:sp macro="" textlink="">
          <xdr:nvSpPr>
            <xdr:cNvPr id="61975" name="Option 必8-1-1" hidden="1">
              <a:extLst>
                <a:ext uri="{63B3BB69-23CF-44E3-9099-C40C66FF867C}">
                  <a14:compatExt spid="_x0000_s61975"/>
                </a:ext>
                <a:ext uri="{FF2B5EF4-FFF2-40B4-BE49-F238E27FC236}">
                  <a16:creationId xmlns:a16="http://schemas.microsoft.com/office/drawing/2014/main" id="{00000000-0008-0000-0400-00001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228600</xdr:rowOff>
        </xdr:to>
        <xdr:sp macro="" textlink="">
          <xdr:nvSpPr>
            <xdr:cNvPr id="61987" name="Option 必9-3-1" hidden="1">
              <a:extLst>
                <a:ext uri="{63B3BB69-23CF-44E3-9099-C40C66FF867C}">
                  <a14:compatExt spid="_x0000_s61987"/>
                </a:ext>
                <a:ext uri="{FF2B5EF4-FFF2-40B4-BE49-F238E27FC236}">
                  <a16:creationId xmlns:a16="http://schemas.microsoft.com/office/drawing/2014/main" id="{00000000-0008-0000-0400-00002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247650</xdr:rowOff>
        </xdr:to>
        <xdr:sp macro="" textlink="">
          <xdr:nvSpPr>
            <xdr:cNvPr id="61991" name="Option 必9-2-1" hidden="1">
              <a:extLst>
                <a:ext uri="{63B3BB69-23CF-44E3-9099-C40C66FF867C}">
                  <a14:compatExt spid="_x0000_s61991"/>
                </a:ext>
                <a:ext uri="{FF2B5EF4-FFF2-40B4-BE49-F238E27FC236}">
                  <a16:creationId xmlns:a16="http://schemas.microsoft.com/office/drawing/2014/main" id="{00000000-0008-0000-0400-00002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247650</xdr:rowOff>
        </xdr:to>
        <xdr:sp macro="" textlink="">
          <xdr:nvSpPr>
            <xdr:cNvPr id="61995" name="Option 必9-1-1" hidden="1">
              <a:extLst>
                <a:ext uri="{63B3BB69-23CF-44E3-9099-C40C66FF867C}">
                  <a14:compatExt spid="_x0000_s61995"/>
                </a:ext>
                <a:ext uri="{FF2B5EF4-FFF2-40B4-BE49-F238E27FC236}">
                  <a16:creationId xmlns:a16="http://schemas.microsoft.com/office/drawing/2014/main" id="{00000000-0008-0000-0400-00002B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161925</xdr:colOff>
          <xdr:row>132</xdr:row>
          <xdr:rowOff>0</xdr:rowOff>
        </xdr:from>
        <xdr:to>
          <xdr:col>40</xdr:col>
          <xdr:colOff>57150</xdr:colOff>
          <xdr:row>132</xdr:row>
          <xdr:rowOff>228600</xdr:rowOff>
        </xdr:to>
        <xdr:sp macro="" textlink="">
          <xdr:nvSpPr>
            <xdr:cNvPr id="62007" name="Option 必10-3-1" hidden="1">
              <a:extLst>
                <a:ext uri="{63B3BB69-23CF-44E3-9099-C40C66FF867C}">
                  <a14:compatExt spid="_x0000_s62007"/>
                </a:ext>
                <a:ext uri="{FF2B5EF4-FFF2-40B4-BE49-F238E27FC236}">
                  <a16:creationId xmlns:a16="http://schemas.microsoft.com/office/drawing/2014/main" id="{00000000-0008-0000-0400-00003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161925</xdr:colOff>
          <xdr:row>132</xdr:row>
          <xdr:rowOff>0</xdr:rowOff>
        </xdr:from>
        <xdr:to>
          <xdr:col>40</xdr:col>
          <xdr:colOff>57150</xdr:colOff>
          <xdr:row>132</xdr:row>
          <xdr:rowOff>247650</xdr:rowOff>
        </xdr:to>
        <xdr:sp macro="" textlink="">
          <xdr:nvSpPr>
            <xdr:cNvPr id="62011" name="Option 必10-2-1" hidden="1">
              <a:extLst>
                <a:ext uri="{63B3BB69-23CF-44E3-9099-C40C66FF867C}">
                  <a14:compatExt spid="_x0000_s62011"/>
                </a:ext>
                <a:ext uri="{FF2B5EF4-FFF2-40B4-BE49-F238E27FC236}">
                  <a16:creationId xmlns:a16="http://schemas.microsoft.com/office/drawing/2014/main" id="{00000000-0008-0000-0400-00003B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161925</xdr:colOff>
          <xdr:row>132</xdr:row>
          <xdr:rowOff>0</xdr:rowOff>
        </xdr:from>
        <xdr:to>
          <xdr:col>40</xdr:col>
          <xdr:colOff>57150</xdr:colOff>
          <xdr:row>132</xdr:row>
          <xdr:rowOff>247650</xdr:rowOff>
        </xdr:to>
        <xdr:sp macro="" textlink="">
          <xdr:nvSpPr>
            <xdr:cNvPr id="62015" name="Option 必10-1-1" hidden="1">
              <a:extLst>
                <a:ext uri="{63B3BB69-23CF-44E3-9099-C40C66FF867C}">
                  <a14:compatExt spid="_x0000_s62015"/>
                </a:ext>
                <a:ext uri="{FF2B5EF4-FFF2-40B4-BE49-F238E27FC236}">
                  <a16:creationId xmlns:a16="http://schemas.microsoft.com/office/drawing/2014/main" id="{00000000-0008-0000-0400-00003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104775</xdr:colOff>
          <xdr:row>132</xdr:row>
          <xdr:rowOff>228600</xdr:rowOff>
        </xdr:to>
        <xdr:sp macro="" textlink="">
          <xdr:nvSpPr>
            <xdr:cNvPr id="62027" name="Option 必11-3-1" hidden="1">
              <a:extLst>
                <a:ext uri="{63B3BB69-23CF-44E3-9099-C40C66FF867C}">
                  <a14:compatExt spid="_x0000_s62027"/>
                </a:ext>
                <a:ext uri="{FF2B5EF4-FFF2-40B4-BE49-F238E27FC236}">
                  <a16:creationId xmlns:a16="http://schemas.microsoft.com/office/drawing/2014/main" id="{00000000-0008-0000-0400-00004B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104775</xdr:colOff>
          <xdr:row>132</xdr:row>
          <xdr:rowOff>247650</xdr:rowOff>
        </xdr:to>
        <xdr:sp macro="" textlink="">
          <xdr:nvSpPr>
            <xdr:cNvPr id="62031" name="Option 必11-2-1" hidden="1">
              <a:extLst>
                <a:ext uri="{63B3BB69-23CF-44E3-9099-C40C66FF867C}">
                  <a14:compatExt spid="_x0000_s62031"/>
                </a:ext>
                <a:ext uri="{FF2B5EF4-FFF2-40B4-BE49-F238E27FC236}">
                  <a16:creationId xmlns:a16="http://schemas.microsoft.com/office/drawing/2014/main" id="{00000000-0008-0000-0400-00004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104775</xdr:colOff>
          <xdr:row>132</xdr:row>
          <xdr:rowOff>247650</xdr:rowOff>
        </xdr:to>
        <xdr:sp macro="" textlink="">
          <xdr:nvSpPr>
            <xdr:cNvPr id="62035" name="Option 必11-1-1" hidden="1">
              <a:extLst>
                <a:ext uri="{63B3BB69-23CF-44E3-9099-C40C66FF867C}">
                  <a14:compatExt spid="_x0000_s62035"/>
                </a:ext>
                <a:ext uri="{FF2B5EF4-FFF2-40B4-BE49-F238E27FC236}">
                  <a16:creationId xmlns:a16="http://schemas.microsoft.com/office/drawing/2014/main" id="{00000000-0008-0000-0400-00005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228600</xdr:rowOff>
        </xdr:to>
        <xdr:sp macro="" textlink="">
          <xdr:nvSpPr>
            <xdr:cNvPr id="62050" name="Option 選19-3-1" hidden="1">
              <a:extLst>
                <a:ext uri="{63B3BB69-23CF-44E3-9099-C40C66FF867C}">
                  <a14:compatExt spid="_x0000_s62050"/>
                </a:ext>
                <a:ext uri="{FF2B5EF4-FFF2-40B4-BE49-F238E27FC236}">
                  <a16:creationId xmlns:a16="http://schemas.microsoft.com/office/drawing/2014/main" id="{00000000-0008-0000-0400-000062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247650</xdr:rowOff>
        </xdr:to>
        <xdr:sp macro="" textlink="">
          <xdr:nvSpPr>
            <xdr:cNvPr id="62054" name="Option 選19-2-1" hidden="1">
              <a:extLst>
                <a:ext uri="{63B3BB69-23CF-44E3-9099-C40C66FF867C}">
                  <a14:compatExt spid="_x0000_s62054"/>
                </a:ext>
                <a:ext uri="{FF2B5EF4-FFF2-40B4-BE49-F238E27FC236}">
                  <a16:creationId xmlns:a16="http://schemas.microsoft.com/office/drawing/2014/main" id="{00000000-0008-0000-0400-000066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247650</xdr:rowOff>
        </xdr:to>
        <xdr:sp macro="" textlink="">
          <xdr:nvSpPr>
            <xdr:cNvPr id="62058" name="Option 選19-1-1" hidden="1">
              <a:extLst>
                <a:ext uri="{63B3BB69-23CF-44E3-9099-C40C66FF867C}">
                  <a14:compatExt spid="_x0000_s62058"/>
                </a:ext>
                <a:ext uri="{FF2B5EF4-FFF2-40B4-BE49-F238E27FC236}">
                  <a16:creationId xmlns:a16="http://schemas.microsoft.com/office/drawing/2014/main" id="{00000000-0008-0000-0400-00006A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161925</xdr:colOff>
          <xdr:row>132</xdr:row>
          <xdr:rowOff>0</xdr:rowOff>
        </xdr:from>
        <xdr:to>
          <xdr:col>40</xdr:col>
          <xdr:colOff>57150</xdr:colOff>
          <xdr:row>132</xdr:row>
          <xdr:rowOff>228600</xdr:rowOff>
        </xdr:to>
        <xdr:sp macro="" textlink="">
          <xdr:nvSpPr>
            <xdr:cNvPr id="62070" name="Option 選20-3-1" hidden="1">
              <a:extLst>
                <a:ext uri="{63B3BB69-23CF-44E3-9099-C40C66FF867C}">
                  <a14:compatExt spid="_x0000_s62070"/>
                </a:ext>
                <a:ext uri="{FF2B5EF4-FFF2-40B4-BE49-F238E27FC236}">
                  <a16:creationId xmlns:a16="http://schemas.microsoft.com/office/drawing/2014/main" id="{00000000-0008-0000-0400-000076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161925</xdr:colOff>
          <xdr:row>132</xdr:row>
          <xdr:rowOff>0</xdr:rowOff>
        </xdr:from>
        <xdr:to>
          <xdr:col>40</xdr:col>
          <xdr:colOff>57150</xdr:colOff>
          <xdr:row>132</xdr:row>
          <xdr:rowOff>247650</xdr:rowOff>
        </xdr:to>
        <xdr:sp macro="" textlink="">
          <xdr:nvSpPr>
            <xdr:cNvPr id="62074" name="Option 選20-2-1" hidden="1">
              <a:extLst>
                <a:ext uri="{63B3BB69-23CF-44E3-9099-C40C66FF867C}">
                  <a14:compatExt spid="_x0000_s62074"/>
                </a:ext>
                <a:ext uri="{FF2B5EF4-FFF2-40B4-BE49-F238E27FC236}">
                  <a16:creationId xmlns:a16="http://schemas.microsoft.com/office/drawing/2014/main" id="{00000000-0008-0000-0400-00007A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161925</xdr:colOff>
          <xdr:row>132</xdr:row>
          <xdr:rowOff>0</xdr:rowOff>
        </xdr:from>
        <xdr:to>
          <xdr:col>40</xdr:col>
          <xdr:colOff>57150</xdr:colOff>
          <xdr:row>132</xdr:row>
          <xdr:rowOff>247650</xdr:rowOff>
        </xdr:to>
        <xdr:sp macro="" textlink="">
          <xdr:nvSpPr>
            <xdr:cNvPr id="62078" name="Option 選20-1-1" hidden="1">
              <a:extLst>
                <a:ext uri="{63B3BB69-23CF-44E3-9099-C40C66FF867C}">
                  <a14:compatExt spid="_x0000_s62078"/>
                </a:ext>
                <a:ext uri="{FF2B5EF4-FFF2-40B4-BE49-F238E27FC236}">
                  <a16:creationId xmlns:a16="http://schemas.microsoft.com/office/drawing/2014/main" id="{00000000-0008-0000-0400-00007E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132</xdr:row>
          <xdr:rowOff>0</xdr:rowOff>
        </xdr:from>
        <xdr:to>
          <xdr:col>39</xdr:col>
          <xdr:colOff>190500</xdr:colOff>
          <xdr:row>132</xdr:row>
          <xdr:rowOff>228600</xdr:rowOff>
        </xdr:to>
        <xdr:sp macro="" textlink="">
          <xdr:nvSpPr>
            <xdr:cNvPr id="62090" name="Option 選21-3-1" hidden="1">
              <a:extLst>
                <a:ext uri="{63B3BB69-23CF-44E3-9099-C40C66FF867C}">
                  <a14:compatExt spid="_x0000_s62090"/>
                </a:ext>
                <a:ext uri="{FF2B5EF4-FFF2-40B4-BE49-F238E27FC236}">
                  <a16:creationId xmlns:a16="http://schemas.microsoft.com/office/drawing/2014/main" id="{00000000-0008-0000-0400-00008A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132</xdr:row>
          <xdr:rowOff>0</xdr:rowOff>
        </xdr:from>
        <xdr:to>
          <xdr:col>39</xdr:col>
          <xdr:colOff>190500</xdr:colOff>
          <xdr:row>132</xdr:row>
          <xdr:rowOff>247650</xdr:rowOff>
        </xdr:to>
        <xdr:sp macro="" textlink="">
          <xdr:nvSpPr>
            <xdr:cNvPr id="62094" name="Option 選21-2-1" hidden="1">
              <a:extLst>
                <a:ext uri="{63B3BB69-23CF-44E3-9099-C40C66FF867C}">
                  <a14:compatExt spid="_x0000_s62094"/>
                </a:ext>
                <a:ext uri="{FF2B5EF4-FFF2-40B4-BE49-F238E27FC236}">
                  <a16:creationId xmlns:a16="http://schemas.microsoft.com/office/drawing/2014/main" id="{00000000-0008-0000-0400-00008E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132</xdr:row>
          <xdr:rowOff>0</xdr:rowOff>
        </xdr:from>
        <xdr:to>
          <xdr:col>39</xdr:col>
          <xdr:colOff>190500</xdr:colOff>
          <xdr:row>132</xdr:row>
          <xdr:rowOff>247650</xdr:rowOff>
        </xdr:to>
        <xdr:sp macro="" textlink="">
          <xdr:nvSpPr>
            <xdr:cNvPr id="62098" name="Option 選21-1-1" hidden="1">
              <a:extLst>
                <a:ext uri="{63B3BB69-23CF-44E3-9099-C40C66FF867C}">
                  <a14:compatExt spid="_x0000_s62098"/>
                </a:ext>
                <a:ext uri="{FF2B5EF4-FFF2-40B4-BE49-F238E27FC236}">
                  <a16:creationId xmlns:a16="http://schemas.microsoft.com/office/drawing/2014/main" id="{00000000-0008-0000-0400-000092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132</xdr:row>
          <xdr:rowOff>0</xdr:rowOff>
        </xdr:from>
        <xdr:to>
          <xdr:col>39</xdr:col>
          <xdr:colOff>180975</xdr:colOff>
          <xdr:row>132</xdr:row>
          <xdr:rowOff>228600</xdr:rowOff>
        </xdr:to>
        <xdr:sp macro="" textlink="">
          <xdr:nvSpPr>
            <xdr:cNvPr id="62111" name="Option 選22-3-1" hidden="1">
              <a:extLst>
                <a:ext uri="{63B3BB69-23CF-44E3-9099-C40C66FF867C}">
                  <a14:compatExt spid="_x0000_s62111"/>
                </a:ext>
                <a:ext uri="{FF2B5EF4-FFF2-40B4-BE49-F238E27FC236}">
                  <a16:creationId xmlns:a16="http://schemas.microsoft.com/office/drawing/2014/main" id="{00000000-0008-0000-0400-00009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132</xdr:row>
          <xdr:rowOff>0</xdr:rowOff>
        </xdr:from>
        <xdr:to>
          <xdr:col>39</xdr:col>
          <xdr:colOff>180975</xdr:colOff>
          <xdr:row>132</xdr:row>
          <xdr:rowOff>247650</xdr:rowOff>
        </xdr:to>
        <xdr:sp macro="" textlink="">
          <xdr:nvSpPr>
            <xdr:cNvPr id="62115" name="Option 選22-2-1" hidden="1">
              <a:extLst>
                <a:ext uri="{63B3BB69-23CF-44E3-9099-C40C66FF867C}">
                  <a14:compatExt spid="_x0000_s62115"/>
                </a:ext>
                <a:ext uri="{FF2B5EF4-FFF2-40B4-BE49-F238E27FC236}">
                  <a16:creationId xmlns:a16="http://schemas.microsoft.com/office/drawing/2014/main" id="{00000000-0008-0000-0400-0000A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132</xdr:row>
          <xdr:rowOff>0</xdr:rowOff>
        </xdr:from>
        <xdr:to>
          <xdr:col>39</xdr:col>
          <xdr:colOff>180975</xdr:colOff>
          <xdr:row>132</xdr:row>
          <xdr:rowOff>247650</xdr:rowOff>
        </xdr:to>
        <xdr:sp macro="" textlink="">
          <xdr:nvSpPr>
            <xdr:cNvPr id="62119" name="Option 選22-1-1" hidden="1">
              <a:extLst>
                <a:ext uri="{63B3BB69-23CF-44E3-9099-C40C66FF867C}">
                  <a14:compatExt spid="_x0000_s62119"/>
                </a:ext>
                <a:ext uri="{FF2B5EF4-FFF2-40B4-BE49-F238E27FC236}">
                  <a16:creationId xmlns:a16="http://schemas.microsoft.com/office/drawing/2014/main" id="{00000000-0008-0000-0400-0000A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228600</xdr:rowOff>
        </xdr:to>
        <xdr:sp macro="" textlink="">
          <xdr:nvSpPr>
            <xdr:cNvPr id="62132" name="Option 選23-3-1" hidden="1">
              <a:extLst>
                <a:ext uri="{63B3BB69-23CF-44E3-9099-C40C66FF867C}">
                  <a14:compatExt spid="_x0000_s62132"/>
                </a:ext>
                <a:ext uri="{FF2B5EF4-FFF2-40B4-BE49-F238E27FC236}">
                  <a16:creationId xmlns:a16="http://schemas.microsoft.com/office/drawing/2014/main" id="{00000000-0008-0000-0400-0000B4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247650</xdr:rowOff>
        </xdr:to>
        <xdr:sp macro="" textlink="">
          <xdr:nvSpPr>
            <xdr:cNvPr id="62136" name="Option 選23-2-1" hidden="1">
              <a:extLst>
                <a:ext uri="{63B3BB69-23CF-44E3-9099-C40C66FF867C}">
                  <a14:compatExt spid="_x0000_s62136"/>
                </a:ext>
                <a:ext uri="{FF2B5EF4-FFF2-40B4-BE49-F238E27FC236}">
                  <a16:creationId xmlns:a16="http://schemas.microsoft.com/office/drawing/2014/main" id="{00000000-0008-0000-0400-0000B8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247650</xdr:rowOff>
        </xdr:to>
        <xdr:sp macro="" textlink="">
          <xdr:nvSpPr>
            <xdr:cNvPr id="62140" name="Option 選23-1-1" hidden="1">
              <a:extLst>
                <a:ext uri="{63B3BB69-23CF-44E3-9099-C40C66FF867C}">
                  <a14:compatExt spid="_x0000_s62140"/>
                </a:ext>
                <a:ext uri="{FF2B5EF4-FFF2-40B4-BE49-F238E27FC236}">
                  <a16:creationId xmlns:a16="http://schemas.microsoft.com/office/drawing/2014/main" id="{00000000-0008-0000-0400-0000BC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228600</xdr:rowOff>
        </xdr:to>
        <xdr:sp macro="" textlink="">
          <xdr:nvSpPr>
            <xdr:cNvPr id="62153" name="Option 選24-3-1" hidden="1">
              <a:extLst>
                <a:ext uri="{63B3BB69-23CF-44E3-9099-C40C66FF867C}">
                  <a14:compatExt spid="_x0000_s62153"/>
                </a:ext>
                <a:ext uri="{FF2B5EF4-FFF2-40B4-BE49-F238E27FC236}">
                  <a16:creationId xmlns:a16="http://schemas.microsoft.com/office/drawing/2014/main" id="{00000000-0008-0000-0400-0000C9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247650</xdr:rowOff>
        </xdr:to>
        <xdr:sp macro="" textlink="">
          <xdr:nvSpPr>
            <xdr:cNvPr id="62157" name="Option 選24-2-1" hidden="1">
              <a:extLst>
                <a:ext uri="{63B3BB69-23CF-44E3-9099-C40C66FF867C}">
                  <a14:compatExt spid="_x0000_s62157"/>
                </a:ext>
                <a:ext uri="{FF2B5EF4-FFF2-40B4-BE49-F238E27FC236}">
                  <a16:creationId xmlns:a16="http://schemas.microsoft.com/office/drawing/2014/main" id="{00000000-0008-0000-0400-0000CD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132</xdr:row>
          <xdr:rowOff>0</xdr:rowOff>
        </xdr:from>
        <xdr:to>
          <xdr:col>40</xdr:col>
          <xdr:colOff>66675</xdr:colOff>
          <xdr:row>132</xdr:row>
          <xdr:rowOff>247650</xdr:rowOff>
        </xdr:to>
        <xdr:sp macro="" textlink="">
          <xdr:nvSpPr>
            <xdr:cNvPr id="62161" name="Option 選24-1-1" hidden="1">
              <a:extLst>
                <a:ext uri="{63B3BB69-23CF-44E3-9099-C40C66FF867C}">
                  <a14:compatExt spid="_x0000_s62161"/>
                </a:ext>
                <a:ext uri="{FF2B5EF4-FFF2-40B4-BE49-F238E27FC236}">
                  <a16:creationId xmlns:a16="http://schemas.microsoft.com/office/drawing/2014/main" id="{00000000-0008-0000-0400-0000D1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152</xdr:row>
          <xdr:rowOff>142875</xdr:rowOff>
        </xdr:from>
        <xdr:to>
          <xdr:col>43</xdr:col>
          <xdr:colOff>104775</xdr:colOff>
          <xdr:row>157</xdr:row>
          <xdr:rowOff>38100</xdr:rowOff>
        </xdr:to>
        <xdr:sp macro="" textlink="">
          <xdr:nvSpPr>
            <xdr:cNvPr id="62165" name="Check Box 725" hidden="1">
              <a:extLst>
                <a:ext uri="{63B3BB69-23CF-44E3-9099-C40C66FF867C}">
                  <a14:compatExt spid="_x0000_s62165"/>
                </a:ext>
                <a:ext uri="{FF2B5EF4-FFF2-40B4-BE49-F238E27FC236}">
                  <a16:creationId xmlns:a16="http://schemas.microsoft.com/office/drawing/2014/main" id="{00000000-0008-0000-0400-0000D5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152</xdr:row>
          <xdr:rowOff>142875</xdr:rowOff>
        </xdr:from>
        <xdr:to>
          <xdr:col>33</xdr:col>
          <xdr:colOff>104775</xdr:colOff>
          <xdr:row>157</xdr:row>
          <xdr:rowOff>47625</xdr:rowOff>
        </xdr:to>
        <xdr:sp macro="" textlink="">
          <xdr:nvSpPr>
            <xdr:cNvPr id="62166" name="Check Box 726" hidden="1">
              <a:extLst>
                <a:ext uri="{63B3BB69-23CF-44E3-9099-C40C66FF867C}">
                  <a14:compatExt spid="_x0000_s62166"/>
                </a:ext>
                <a:ext uri="{FF2B5EF4-FFF2-40B4-BE49-F238E27FC236}">
                  <a16:creationId xmlns:a16="http://schemas.microsoft.com/office/drawing/2014/main" id="{00000000-0008-0000-0400-0000D6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152</xdr:row>
          <xdr:rowOff>142875</xdr:rowOff>
        </xdr:from>
        <xdr:to>
          <xdr:col>30</xdr:col>
          <xdr:colOff>104775</xdr:colOff>
          <xdr:row>157</xdr:row>
          <xdr:rowOff>47625</xdr:rowOff>
        </xdr:to>
        <xdr:sp macro="" textlink="">
          <xdr:nvSpPr>
            <xdr:cNvPr id="62167" name="Check Box 727" hidden="1">
              <a:extLst>
                <a:ext uri="{63B3BB69-23CF-44E3-9099-C40C66FF867C}">
                  <a14:compatExt spid="_x0000_s62167"/>
                </a:ext>
                <a:ext uri="{FF2B5EF4-FFF2-40B4-BE49-F238E27FC236}">
                  <a16:creationId xmlns:a16="http://schemas.microsoft.com/office/drawing/2014/main" id="{00000000-0008-0000-0400-0000D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152</xdr:row>
          <xdr:rowOff>142875</xdr:rowOff>
        </xdr:from>
        <xdr:to>
          <xdr:col>25</xdr:col>
          <xdr:colOff>133350</xdr:colOff>
          <xdr:row>157</xdr:row>
          <xdr:rowOff>38100</xdr:rowOff>
        </xdr:to>
        <xdr:sp macro="" textlink="">
          <xdr:nvSpPr>
            <xdr:cNvPr id="62168" name="Check Box 728" hidden="1">
              <a:extLst>
                <a:ext uri="{63B3BB69-23CF-44E3-9099-C40C66FF867C}">
                  <a14:compatExt spid="_x0000_s62168"/>
                </a:ext>
                <a:ext uri="{FF2B5EF4-FFF2-40B4-BE49-F238E27FC236}">
                  <a16:creationId xmlns:a16="http://schemas.microsoft.com/office/drawing/2014/main" id="{00000000-0008-0000-0400-0000D8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152</xdr:row>
          <xdr:rowOff>142875</xdr:rowOff>
        </xdr:from>
        <xdr:to>
          <xdr:col>17</xdr:col>
          <xdr:colOff>85725</xdr:colOff>
          <xdr:row>157</xdr:row>
          <xdr:rowOff>47625</xdr:rowOff>
        </xdr:to>
        <xdr:sp macro="" textlink="">
          <xdr:nvSpPr>
            <xdr:cNvPr id="62169" name="Check Box 729" hidden="1">
              <a:extLst>
                <a:ext uri="{63B3BB69-23CF-44E3-9099-C40C66FF867C}">
                  <a14:compatExt spid="_x0000_s62169"/>
                </a:ext>
                <a:ext uri="{FF2B5EF4-FFF2-40B4-BE49-F238E27FC236}">
                  <a16:creationId xmlns:a16="http://schemas.microsoft.com/office/drawing/2014/main" id="{00000000-0008-0000-0400-0000D9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152</xdr:row>
          <xdr:rowOff>142875</xdr:rowOff>
        </xdr:from>
        <xdr:to>
          <xdr:col>11</xdr:col>
          <xdr:colOff>190500</xdr:colOff>
          <xdr:row>157</xdr:row>
          <xdr:rowOff>47625</xdr:rowOff>
        </xdr:to>
        <xdr:sp macro="" textlink="">
          <xdr:nvSpPr>
            <xdr:cNvPr id="62170" name="Check Box 730" hidden="1">
              <a:extLst>
                <a:ext uri="{63B3BB69-23CF-44E3-9099-C40C66FF867C}">
                  <a14:compatExt spid="_x0000_s62170"/>
                </a:ext>
                <a:ext uri="{FF2B5EF4-FFF2-40B4-BE49-F238E27FC236}">
                  <a16:creationId xmlns:a16="http://schemas.microsoft.com/office/drawing/2014/main" id="{00000000-0008-0000-0400-0000DA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152</xdr:row>
          <xdr:rowOff>142875</xdr:rowOff>
        </xdr:from>
        <xdr:to>
          <xdr:col>7</xdr:col>
          <xdr:colOff>1200150</xdr:colOff>
          <xdr:row>157</xdr:row>
          <xdr:rowOff>47625</xdr:rowOff>
        </xdr:to>
        <xdr:sp macro="" textlink="">
          <xdr:nvSpPr>
            <xdr:cNvPr id="62171" name="Check Box 731" hidden="1">
              <a:extLst>
                <a:ext uri="{63B3BB69-23CF-44E3-9099-C40C66FF867C}">
                  <a14:compatExt spid="_x0000_s62171"/>
                </a:ext>
                <a:ext uri="{FF2B5EF4-FFF2-40B4-BE49-F238E27FC236}">
                  <a16:creationId xmlns:a16="http://schemas.microsoft.com/office/drawing/2014/main" id="{00000000-0008-0000-0400-0000DB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148</xdr:row>
          <xdr:rowOff>85725</xdr:rowOff>
        </xdr:from>
        <xdr:to>
          <xdr:col>42</xdr:col>
          <xdr:colOff>104775</xdr:colOff>
          <xdr:row>150</xdr:row>
          <xdr:rowOff>47625</xdr:rowOff>
        </xdr:to>
        <xdr:sp macro="" textlink="">
          <xdr:nvSpPr>
            <xdr:cNvPr id="62172" name="Check Box 732" hidden="1">
              <a:extLst>
                <a:ext uri="{63B3BB69-23CF-44E3-9099-C40C66FF867C}">
                  <a14:compatExt spid="_x0000_s62172"/>
                </a:ext>
                <a:ext uri="{FF2B5EF4-FFF2-40B4-BE49-F238E27FC236}">
                  <a16:creationId xmlns:a16="http://schemas.microsoft.com/office/drawing/2014/main" id="{00000000-0008-0000-0400-0000DC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149</xdr:row>
          <xdr:rowOff>95250</xdr:rowOff>
        </xdr:from>
        <xdr:to>
          <xdr:col>39</xdr:col>
          <xdr:colOff>152400</xdr:colOff>
          <xdr:row>151</xdr:row>
          <xdr:rowOff>47625</xdr:rowOff>
        </xdr:to>
        <xdr:sp macro="" textlink="">
          <xdr:nvSpPr>
            <xdr:cNvPr id="62173" name="Option 必12-3-1" hidden="1">
              <a:extLst>
                <a:ext uri="{63B3BB69-23CF-44E3-9099-C40C66FF867C}">
                  <a14:compatExt spid="_x0000_s62173"/>
                </a:ext>
                <a:ext uri="{FF2B5EF4-FFF2-40B4-BE49-F238E27FC236}">
                  <a16:creationId xmlns:a16="http://schemas.microsoft.com/office/drawing/2014/main" id="{00000000-0008-0000-0400-0000DD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149</xdr:row>
          <xdr:rowOff>95250</xdr:rowOff>
        </xdr:from>
        <xdr:to>
          <xdr:col>33</xdr:col>
          <xdr:colOff>209550</xdr:colOff>
          <xdr:row>151</xdr:row>
          <xdr:rowOff>47625</xdr:rowOff>
        </xdr:to>
        <xdr:sp macro="" textlink="">
          <xdr:nvSpPr>
            <xdr:cNvPr id="62174" name="Option Button 734" hidden="1">
              <a:extLst>
                <a:ext uri="{63B3BB69-23CF-44E3-9099-C40C66FF867C}">
                  <a14:compatExt spid="_x0000_s62174"/>
                </a:ext>
                <a:ext uri="{FF2B5EF4-FFF2-40B4-BE49-F238E27FC236}">
                  <a16:creationId xmlns:a16="http://schemas.microsoft.com/office/drawing/2014/main" id="{00000000-0008-0000-0400-0000DE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149</xdr:row>
          <xdr:rowOff>95250</xdr:rowOff>
        </xdr:from>
        <xdr:to>
          <xdr:col>26</xdr:col>
          <xdr:colOff>209550</xdr:colOff>
          <xdr:row>151</xdr:row>
          <xdr:rowOff>47625</xdr:rowOff>
        </xdr:to>
        <xdr:sp macro="" textlink="">
          <xdr:nvSpPr>
            <xdr:cNvPr id="62175" name="Option Button 735" hidden="1">
              <a:extLst>
                <a:ext uri="{63B3BB69-23CF-44E3-9099-C40C66FF867C}">
                  <a14:compatExt spid="_x0000_s62175"/>
                </a:ext>
                <a:ext uri="{FF2B5EF4-FFF2-40B4-BE49-F238E27FC236}">
                  <a16:creationId xmlns:a16="http://schemas.microsoft.com/office/drawing/2014/main" id="{00000000-0008-0000-0400-0000D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149</xdr:row>
          <xdr:rowOff>95250</xdr:rowOff>
        </xdr:from>
        <xdr:to>
          <xdr:col>19</xdr:col>
          <xdr:colOff>209550</xdr:colOff>
          <xdr:row>151</xdr:row>
          <xdr:rowOff>47625</xdr:rowOff>
        </xdr:to>
        <xdr:sp macro="" textlink="">
          <xdr:nvSpPr>
            <xdr:cNvPr id="62176" name="Option Button 736" hidden="1">
              <a:extLst>
                <a:ext uri="{63B3BB69-23CF-44E3-9099-C40C66FF867C}">
                  <a14:compatExt spid="_x0000_s62176"/>
                </a:ext>
                <a:ext uri="{FF2B5EF4-FFF2-40B4-BE49-F238E27FC236}">
                  <a16:creationId xmlns:a16="http://schemas.microsoft.com/office/drawing/2014/main" id="{00000000-0008-0000-0400-0000E0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147</xdr:row>
          <xdr:rowOff>133350</xdr:rowOff>
        </xdr:from>
        <xdr:to>
          <xdr:col>39</xdr:col>
          <xdr:colOff>152400</xdr:colOff>
          <xdr:row>149</xdr:row>
          <xdr:rowOff>38100</xdr:rowOff>
        </xdr:to>
        <xdr:sp macro="" textlink="">
          <xdr:nvSpPr>
            <xdr:cNvPr id="62177" name="Option 必12-2-1" hidden="1">
              <a:extLst>
                <a:ext uri="{63B3BB69-23CF-44E3-9099-C40C66FF867C}">
                  <a14:compatExt spid="_x0000_s62177"/>
                </a:ext>
                <a:ext uri="{FF2B5EF4-FFF2-40B4-BE49-F238E27FC236}">
                  <a16:creationId xmlns:a16="http://schemas.microsoft.com/office/drawing/2014/main" id="{00000000-0008-0000-0400-0000E1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147</xdr:row>
          <xdr:rowOff>123825</xdr:rowOff>
        </xdr:from>
        <xdr:to>
          <xdr:col>33</xdr:col>
          <xdr:colOff>209550</xdr:colOff>
          <xdr:row>149</xdr:row>
          <xdr:rowOff>38100</xdr:rowOff>
        </xdr:to>
        <xdr:sp macro="" textlink="">
          <xdr:nvSpPr>
            <xdr:cNvPr id="62178" name="Option Button 738" hidden="1">
              <a:extLst>
                <a:ext uri="{63B3BB69-23CF-44E3-9099-C40C66FF867C}">
                  <a14:compatExt spid="_x0000_s62178"/>
                </a:ext>
                <a:ext uri="{FF2B5EF4-FFF2-40B4-BE49-F238E27FC236}">
                  <a16:creationId xmlns:a16="http://schemas.microsoft.com/office/drawing/2014/main" id="{00000000-0008-0000-0400-0000E2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147</xdr:row>
          <xdr:rowOff>123825</xdr:rowOff>
        </xdr:from>
        <xdr:to>
          <xdr:col>26</xdr:col>
          <xdr:colOff>209550</xdr:colOff>
          <xdr:row>149</xdr:row>
          <xdr:rowOff>38100</xdr:rowOff>
        </xdr:to>
        <xdr:sp macro="" textlink="">
          <xdr:nvSpPr>
            <xdr:cNvPr id="62179" name="Option Button 739" hidden="1">
              <a:extLst>
                <a:ext uri="{63B3BB69-23CF-44E3-9099-C40C66FF867C}">
                  <a14:compatExt spid="_x0000_s62179"/>
                </a:ext>
                <a:ext uri="{FF2B5EF4-FFF2-40B4-BE49-F238E27FC236}">
                  <a16:creationId xmlns:a16="http://schemas.microsoft.com/office/drawing/2014/main" id="{00000000-0008-0000-0400-0000E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147</xdr:row>
          <xdr:rowOff>123825</xdr:rowOff>
        </xdr:from>
        <xdr:to>
          <xdr:col>19</xdr:col>
          <xdr:colOff>209550</xdr:colOff>
          <xdr:row>149</xdr:row>
          <xdr:rowOff>38100</xdr:rowOff>
        </xdr:to>
        <xdr:sp macro="" textlink="">
          <xdr:nvSpPr>
            <xdr:cNvPr id="62180" name="Option Button 740" hidden="1">
              <a:extLst>
                <a:ext uri="{63B3BB69-23CF-44E3-9099-C40C66FF867C}">
                  <a14:compatExt spid="_x0000_s62180"/>
                </a:ext>
                <a:ext uri="{FF2B5EF4-FFF2-40B4-BE49-F238E27FC236}">
                  <a16:creationId xmlns:a16="http://schemas.microsoft.com/office/drawing/2014/main" id="{00000000-0008-0000-0400-0000E4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141</xdr:row>
          <xdr:rowOff>9525</xdr:rowOff>
        </xdr:from>
        <xdr:to>
          <xdr:col>39</xdr:col>
          <xdr:colOff>152400</xdr:colOff>
          <xdr:row>143</xdr:row>
          <xdr:rowOff>38100</xdr:rowOff>
        </xdr:to>
        <xdr:sp macro="" textlink="">
          <xdr:nvSpPr>
            <xdr:cNvPr id="62181" name="Option 必12-1-1" hidden="1">
              <a:extLst>
                <a:ext uri="{63B3BB69-23CF-44E3-9099-C40C66FF867C}">
                  <a14:compatExt spid="_x0000_s62181"/>
                </a:ext>
                <a:ext uri="{FF2B5EF4-FFF2-40B4-BE49-F238E27FC236}">
                  <a16:creationId xmlns:a16="http://schemas.microsoft.com/office/drawing/2014/main" id="{00000000-0008-0000-0400-0000E5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141</xdr:row>
          <xdr:rowOff>9525</xdr:rowOff>
        </xdr:from>
        <xdr:to>
          <xdr:col>33</xdr:col>
          <xdr:colOff>209550</xdr:colOff>
          <xdr:row>143</xdr:row>
          <xdr:rowOff>38100</xdr:rowOff>
        </xdr:to>
        <xdr:sp macro="" textlink="">
          <xdr:nvSpPr>
            <xdr:cNvPr id="62182" name="Option Button 742" hidden="1">
              <a:extLst>
                <a:ext uri="{63B3BB69-23CF-44E3-9099-C40C66FF867C}">
                  <a14:compatExt spid="_x0000_s62182"/>
                </a:ext>
                <a:ext uri="{FF2B5EF4-FFF2-40B4-BE49-F238E27FC236}">
                  <a16:creationId xmlns:a16="http://schemas.microsoft.com/office/drawing/2014/main" id="{00000000-0008-0000-0400-0000E6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141</xdr:row>
          <xdr:rowOff>9525</xdr:rowOff>
        </xdr:from>
        <xdr:to>
          <xdr:col>26</xdr:col>
          <xdr:colOff>209550</xdr:colOff>
          <xdr:row>143</xdr:row>
          <xdr:rowOff>38100</xdr:rowOff>
        </xdr:to>
        <xdr:sp macro="" textlink="">
          <xdr:nvSpPr>
            <xdr:cNvPr id="62183" name="Option Button 743" hidden="1">
              <a:extLst>
                <a:ext uri="{63B3BB69-23CF-44E3-9099-C40C66FF867C}">
                  <a14:compatExt spid="_x0000_s62183"/>
                </a:ext>
                <a:ext uri="{FF2B5EF4-FFF2-40B4-BE49-F238E27FC236}">
                  <a16:creationId xmlns:a16="http://schemas.microsoft.com/office/drawing/2014/main" id="{00000000-0008-0000-0400-0000E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141</xdr:row>
          <xdr:rowOff>9525</xdr:rowOff>
        </xdr:from>
        <xdr:to>
          <xdr:col>19</xdr:col>
          <xdr:colOff>209550</xdr:colOff>
          <xdr:row>143</xdr:row>
          <xdr:rowOff>38100</xdr:rowOff>
        </xdr:to>
        <xdr:sp macro="" textlink="">
          <xdr:nvSpPr>
            <xdr:cNvPr id="62184" name="Option Button 744" hidden="1">
              <a:extLst>
                <a:ext uri="{63B3BB69-23CF-44E3-9099-C40C66FF867C}">
                  <a14:compatExt spid="_x0000_s62184"/>
                </a:ext>
                <a:ext uri="{FF2B5EF4-FFF2-40B4-BE49-F238E27FC236}">
                  <a16:creationId xmlns:a16="http://schemas.microsoft.com/office/drawing/2014/main" id="{00000000-0008-0000-0400-0000E8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167</xdr:row>
          <xdr:rowOff>0</xdr:rowOff>
        </xdr:from>
        <xdr:to>
          <xdr:col>40</xdr:col>
          <xdr:colOff>47625</xdr:colOff>
          <xdr:row>169</xdr:row>
          <xdr:rowOff>28575</xdr:rowOff>
        </xdr:to>
        <xdr:sp macro="" textlink="">
          <xdr:nvSpPr>
            <xdr:cNvPr id="62193" name="Option 必13-3-1" hidden="1">
              <a:extLst>
                <a:ext uri="{63B3BB69-23CF-44E3-9099-C40C66FF867C}">
                  <a14:compatExt spid="_x0000_s62193"/>
                </a:ext>
                <a:ext uri="{FF2B5EF4-FFF2-40B4-BE49-F238E27FC236}">
                  <a16:creationId xmlns:a16="http://schemas.microsoft.com/office/drawing/2014/main" id="{00000000-0008-0000-0400-0000F1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167</xdr:row>
          <xdr:rowOff>0</xdr:rowOff>
        </xdr:from>
        <xdr:to>
          <xdr:col>40</xdr:col>
          <xdr:colOff>47625</xdr:colOff>
          <xdr:row>169</xdr:row>
          <xdr:rowOff>28575</xdr:rowOff>
        </xdr:to>
        <xdr:sp macro="" textlink="">
          <xdr:nvSpPr>
            <xdr:cNvPr id="62197" name="Option 必13-2-1" hidden="1">
              <a:extLst>
                <a:ext uri="{63B3BB69-23CF-44E3-9099-C40C66FF867C}">
                  <a14:compatExt spid="_x0000_s62197"/>
                </a:ext>
                <a:ext uri="{FF2B5EF4-FFF2-40B4-BE49-F238E27FC236}">
                  <a16:creationId xmlns:a16="http://schemas.microsoft.com/office/drawing/2014/main" id="{00000000-0008-0000-0400-0000F5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167</xdr:row>
          <xdr:rowOff>0</xdr:rowOff>
        </xdr:from>
        <xdr:to>
          <xdr:col>40</xdr:col>
          <xdr:colOff>47625</xdr:colOff>
          <xdr:row>169</xdr:row>
          <xdr:rowOff>28575</xdr:rowOff>
        </xdr:to>
        <xdr:sp macro="" textlink="">
          <xdr:nvSpPr>
            <xdr:cNvPr id="62201" name="Option 必13-1-1" hidden="1">
              <a:extLst>
                <a:ext uri="{63B3BB69-23CF-44E3-9099-C40C66FF867C}">
                  <a14:compatExt spid="_x0000_s62201"/>
                </a:ext>
                <a:ext uri="{FF2B5EF4-FFF2-40B4-BE49-F238E27FC236}">
                  <a16:creationId xmlns:a16="http://schemas.microsoft.com/office/drawing/2014/main" id="{00000000-0008-0000-0400-0000F9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167</xdr:row>
          <xdr:rowOff>0</xdr:rowOff>
        </xdr:from>
        <xdr:to>
          <xdr:col>39</xdr:col>
          <xdr:colOff>180975</xdr:colOff>
          <xdr:row>168</xdr:row>
          <xdr:rowOff>38100</xdr:rowOff>
        </xdr:to>
        <xdr:sp macro="" textlink="">
          <xdr:nvSpPr>
            <xdr:cNvPr id="62213" name="Option 必14-3-1" hidden="1">
              <a:extLst>
                <a:ext uri="{63B3BB69-23CF-44E3-9099-C40C66FF867C}">
                  <a14:compatExt spid="_x0000_s62213"/>
                </a:ext>
                <a:ext uri="{FF2B5EF4-FFF2-40B4-BE49-F238E27FC236}">
                  <a16:creationId xmlns:a16="http://schemas.microsoft.com/office/drawing/2014/main" id="{00000000-0008-0000-0400-00000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167</xdr:row>
          <xdr:rowOff>0</xdr:rowOff>
        </xdr:from>
        <xdr:to>
          <xdr:col>39</xdr:col>
          <xdr:colOff>180975</xdr:colOff>
          <xdr:row>169</xdr:row>
          <xdr:rowOff>28575</xdr:rowOff>
        </xdr:to>
        <xdr:sp macro="" textlink="">
          <xdr:nvSpPr>
            <xdr:cNvPr id="62217" name="Option 必14-2-1" hidden="1">
              <a:extLst>
                <a:ext uri="{63B3BB69-23CF-44E3-9099-C40C66FF867C}">
                  <a14:compatExt spid="_x0000_s62217"/>
                </a:ext>
                <a:ext uri="{FF2B5EF4-FFF2-40B4-BE49-F238E27FC236}">
                  <a16:creationId xmlns:a16="http://schemas.microsoft.com/office/drawing/2014/main" id="{00000000-0008-0000-0400-00000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167</xdr:row>
          <xdr:rowOff>0</xdr:rowOff>
        </xdr:from>
        <xdr:to>
          <xdr:col>39</xdr:col>
          <xdr:colOff>180975</xdr:colOff>
          <xdr:row>169</xdr:row>
          <xdr:rowOff>28575</xdr:rowOff>
        </xdr:to>
        <xdr:sp macro="" textlink="">
          <xdr:nvSpPr>
            <xdr:cNvPr id="62221" name="Option 必14-1-1" hidden="1">
              <a:extLst>
                <a:ext uri="{63B3BB69-23CF-44E3-9099-C40C66FF867C}">
                  <a14:compatExt spid="_x0000_s62221"/>
                </a:ext>
                <a:ext uri="{FF2B5EF4-FFF2-40B4-BE49-F238E27FC236}">
                  <a16:creationId xmlns:a16="http://schemas.microsoft.com/office/drawing/2014/main" id="{00000000-0008-0000-0400-00000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167</xdr:row>
          <xdr:rowOff>0</xdr:rowOff>
        </xdr:from>
        <xdr:to>
          <xdr:col>39</xdr:col>
          <xdr:colOff>66675</xdr:colOff>
          <xdr:row>169</xdr:row>
          <xdr:rowOff>9525</xdr:rowOff>
        </xdr:to>
        <xdr:sp macro="" textlink="">
          <xdr:nvSpPr>
            <xdr:cNvPr id="62233" name="Option 必15-3-1" hidden="1">
              <a:extLst>
                <a:ext uri="{63B3BB69-23CF-44E3-9099-C40C66FF867C}">
                  <a14:compatExt spid="_x0000_s62233"/>
                </a:ext>
                <a:ext uri="{FF2B5EF4-FFF2-40B4-BE49-F238E27FC236}">
                  <a16:creationId xmlns:a16="http://schemas.microsoft.com/office/drawing/2014/main" id="{00000000-0008-0000-0400-00001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167</xdr:row>
          <xdr:rowOff>0</xdr:rowOff>
        </xdr:from>
        <xdr:to>
          <xdr:col>39</xdr:col>
          <xdr:colOff>66675</xdr:colOff>
          <xdr:row>169</xdr:row>
          <xdr:rowOff>28575</xdr:rowOff>
        </xdr:to>
        <xdr:sp macro="" textlink="">
          <xdr:nvSpPr>
            <xdr:cNvPr id="62237" name="Option 必15-2-1" hidden="1">
              <a:extLst>
                <a:ext uri="{63B3BB69-23CF-44E3-9099-C40C66FF867C}">
                  <a14:compatExt spid="_x0000_s62237"/>
                </a:ext>
                <a:ext uri="{FF2B5EF4-FFF2-40B4-BE49-F238E27FC236}">
                  <a16:creationId xmlns:a16="http://schemas.microsoft.com/office/drawing/2014/main" id="{00000000-0008-0000-0400-00001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167</xdr:row>
          <xdr:rowOff>0</xdr:rowOff>
        </xdr:from>
        <xdr:to>
          <xdr:col>39</xdr:col>
          <xdr:colOff>66675</xdr:colOff>
          <xdr:row>169</xdr:row>
          <xdr:rowOff>28575</xdr:rowOff>
        </xdr:to>
        <xdr:sp macro="" textlink="">
          <xdr:nvSpPr>
            <xdr:cNvPr id="62241" name="Option 必15-1-1" hidden="1">
              <a:extLst>
                <a:ext uri="{63B3BB69-23CF-44E3-9099-C40C66FF867C}">
                  <a14:compatExt spid="_x0000_s62241"/>
                </a:ext>
                <a:ext uri="{FF2B5EF4-FFF2-40B4-BE49-F238E27FC236}">
                  <a16:creationId xmlns:a16="http://schemas.microsoft.com/office/drawing/2014/main" id="{00000000-0008-0000-0400-00002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183</xdr:row>
          <xdr:rowOff>142875</xdr:rowOff>
        </xdr:from>
        <xdr:to>
          <xdr:col>43</xdr:col>
          <xdr:colOff>104775</xdr:colOff>
          <xdr:row>188</xdr:row>
          <xdr:rowOff>38100</xdr:rowOff>
        </xdr:to>
        <xdr:sp macro="" textlink="">
          <xdr:nvSpPr>
            <xdr:cNvPr id="62245" name="Check Box 805" hidden="1">
              <a:extLst>
                <a:ext uri="{63B3BB69-23CF-44E3-9099-C40C66FF867C}">
                  <a14:compatExt spid="_x0000_s62245"/>
                </a:ext>
                <a:ext uri="{FF2B5EF4-FFF2-40B4-BE49-F238E27FC236}">
                  <a16:creationId xmlns:a16="http://schemas.microsoft.com/office/drawing/2014/main" id="{00000000-0008-0000-0400-00002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183</xdr:row>
          <xdr:rowOff>142875</xdr:rowOff>
        </xdr:from>
        <xdr:to>
          <xdr:col>33</xdr:col>
          <xdr:colOff>104775</xdr:colOff>
          <xdr:row>188</xdr:row>
          <xdr:rowOff>47625</xdr:rowOff>
        </xdr:to>
        <xdr:sp macro="" textlink="">
          <xdr:nvSpPr>
            <xdr:cNvPr id="62246" name="Check Box 806" hidden="1">
              <a:extLst>
                <a:ext uri="{63B3BB69-23CF-44E3-9099-C40C66FF867C}">
                  <a14:compatExt spid="_x0000_s62246"/>
                </a:ext>
                <a:ext uri="{FF2B5EF4-FFF2-40B4-BE49-F238E27FC236}">
                  <a16:creationId xmlns:a16="http://schemas.microsoft.com/office/drawing/2014/main" id="{00000000-0008-0000-0400-00002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183</xdr:row>
          <xdr:rowOff>142875</xdr:rowOff>
        </xdr:from>
        <xdr:to>
          <xdr:col>30</xdr:col>
          <xdr:colOff>104775</xdr:colOff>
          <xdr:row>188</xdr:row>
          <xdr:rowOff>47625</xdr:rowOff>
        </xdr:to>
        <xdr:sp macro="" textlink="">
          <xdr:nvSpPr>
            <xdr:cNvPr id="62247" name="Check Box 807" hidden="1">
              <a:extLst>
                <a:ext uri="{63B3BB69-23CF-44E3-9099-C40C66FF867C}">
                  <a14:compatExt spid="_x0000_s62247"/>
                </a:ext>
                <a:ext uri="{FF2B5EF4-FFF2-40B4-BE49-F238E27FC236}">
                  <a16:creationId xmlns:a16="http://schemas.microsoft.com/office/drawing/2014/main" id="{00000000-0008-0000-0400-00002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183</xdr:row>
          <xdr:rowOff>142875</xdr:rowOff>
        </xdr:from>
        <xdr:to>
          <xdr:col>25</xdr:col>
          <xdr:colOff>133350</xdr:colOff>
          <xdr:row>188</xdr:row>
          <xdr:rowOff>38100</xdr:rowOff>
        </xdr:to>
        <xdr:sp macro="" textlink="">
          <xdr:nvSpPr>
            <xdr:cNvPr id="62248" name="Check Box 808" hidden="1">
              <a:extLst>
                <a:ext uri="{63B3BB69-23CF-44E3-9099-C40C66FF867C}">
                  <a14:compatExt spid="_x0000_s62248"/>
                </a:ext>
                <a:ext uri="{FF2B5EF4-FFF2-40B4-BE49-F238E27FC236}">
                  <a16:creationId xmlns:a16="http://schemas.microsoft.com/office/drawing/2014/main" id="{00000000-0008-0000-0400-00002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183</xdr:row>
          <xdr:rowOff>142875</xdr:rowOff>
        </xdr:from>
        <xdr:to>
          <xdr:col>17</xdr:col>
          <xdr:colOff>85725</xdr:colOff>
          <xdr:row>188</xdr:row>
          <xdr:rowOff>47625</xdr:rowOff>
        </xdr:to>
        <xdr:sp macro="" textlink="">
          <xdr:nvSpPr>
            <xdr:cNvPr id="62249" name="Check Box 809" hidden="1">
              <a:extLst>
                <a:ext uri="{63B3BB69-23CF-44E3-9099-C40C66FF867C}">
                  <a14:compatExt spid="_x0000_s62249"/>
                </a:ext>
                <a:ext uri="{FF2B5EF4-FFF2-40B4-BE49-F238E27FC236}">
                  <a16:creationId xmlns:a16="http://schemas.microsoft.com/office/drawing/2014/main" id="{00000000-0008-0000-0400-00002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183</xdr:row>
          <xdr:rowOff>142875</xdr:rowOff>
        </xdr:from>
        <xdr:to>
          <xdr:col>11</xdr:col>
          <xdr:colOff>190500</xdr:colOff>
          <xdr:row>188</xdr:row>
          <xdr:rowOff>47625</xdr:rowOff>
        </xdr:to>
        <xdr:sp macro="" textlink="">
          <xdr:nvSpPr>
            <xdr:cNvPr id="62250" name="Check Box 810" hidden="1">
              <a:extLst>
                <a:ext uri="{63B3BB69-23CF-44E3-9099-C40C66FF867C}">
                  <a14:compatExt spid="_x0000_s62250"/>
                </a:ext>
                <a:ext uri="{FF2B5EF4-FFF2-40B4-BE49-F238E27FC236}">
                  <a16:creationId xmlns:a16="http://schemas.microsoft.com/office/drawing/2014/main" id="{00000000-0008-0000-0400-00002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183</xdr:row>
          <xdr:rowOff>142875</xdr:rowOff>
        </xdr:from>
        <xdr:to>
          <xdr:col>7</xdr:col>
          <xdr:colOff>1200150</xdr:colOff>
          <xdr:row>188</xdr:row>
          <xdr:rowOff>47625</xdr:rowOff>
        </xdr:to>
        <xdr:sp macro="" textlink="">
          <xdr:nvSpPr>
            <xdr:cNvPr id="62251" name="Check Box 811" hidden="1">
              <a:extLst>
                <a:ext uri="{63B3BB69-23CF-44E3-9099-C40C66FF867C}">
                  <a14:compatExt spid="_x0000_s62251"/>
                </a:ext>
                <a:ext uri="{FF2B5EF4-FFF2-40B4-BE49-F238E27FC236}">
                  <a16:creationId xmlns:a16="http://schemas.microsoft.com/office/drawing/2014/main" id="{00000000-0008-0000-0400-00002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179</xdr:row>
          <xdr:rowOff>85725</xdr:rowOff>
        </xdr:from>
        <xdr:to>
          <xdr:col>42</xdr:col>
          <xdr:colOff>104775</xdr:colOff>
          <xdr:row>181</xdr:row>
          <xdr:rowOff>47625</xdr:rowOff>
        </xdr:to>
        <xdr:sp macro="" textlink="">
          <xdr:nvSpPr>
            <xdr:cNvPr id="62252" name="Check Box 812" hidden="1">
              <a:extLst>
                <a:ext uri="{63B3BB69-23CF-44E3-9099-C40C66FF867C}">
                  <a14:compatExt spid="_x0000_s62252"/>
                </a:ext>
                <a:ext uri="{FF2B5EF4-FFF2-40B4-BE49-F238E27FC236}">
                  <a16:creationId xmlns:a16="http://schemas.microsoft.com/office/drawing/2014/main" id="{00000000-0008-0000-0400-00002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180</xdr:row>
          <xdr:rowOff>85725</xdr:rowOff>
        </xdr:from>
        <xdr:to>
          <xdr:col>40</xdr:col>
          <xdr:colOff>19050</xdr:colOff>
          <xdr:row>182</xdr:row>
          <xdr:rowOff>38100</xdr:rowOff>
        </xdr:to>
        <xdr:sp macro="" textlink="">
          <xdr:nvSpPr>
            <xdr:cNvPr id="62253" name="Option 必16-3-1" hidden="1">
              <a:extLst>
                <a:ext uri="{63B3BB69-23CF-44E3-9099-C40C66FF867C}">
                  <a14:compatExt spid="_x0000_s62253"/>
                </a:ext>
                <a:ext uri="{FF2B5EF4-FFF2-40B4-BE49-F238E27FC236}">
                  <a16:creationId xmlns:a16="http://schemas.microsoft.com/office/drawing/2014/main" id="{00000000-0008-0000-0400-00002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180</xdr:row>
          <xdr:rowOff>85725</xdr:rowOff>
        </xdr:from>
        <xdr:to>
          <xdr:col>34</xdr:col>
          <xdr:colOff>0</xdr:colOff>
          <xdr:row>182</xdr:row>
          <xdr:rowOff>38100</xdr:rowOff>
        </xdr:to>
        <xdr:sp macro="" textlink="">
          <xdr:nvSpPr>
            <xdr:cNvPr id="62254" name="Option Button 814" hidden="1">
              <a:extLst>
                <a:ext uri="{63B3BB69-23CF-44E3-9099-C40C66FF867C}">
                  <a14:compatExt spid="_x0000_s62254"/>
                </a:ext>
                <a:ext uri="{FF2B5EF4-FFF2-40B4-BE49-F238E27FC236}">
                  <a16:creationId xmlns:a16="http://schemas.microsoft.com/office/drawing/2014/main" id="{00000000-0008-0000-0400-00002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180</xdr:row>
          <xdr:rowOff>85725</xdr:rowOff>
        </xdr:from>
        <xdr:to>
          <xdr:col>27</xdr:col>
          <xdr:colOff>0</xdr:colOff>
          <xdr:row>182</xdr:row>
          <xdr:rowOff>38100</xdr:rowOff>
        </xdr:to>
        <xdr:sp macro="" textlink="">
          <xdr:nvSpPr>
            <xdr:cNvPr id="62255" name="Option Button 815" hidden="1">
              <a:extLst>
                <a:ext uri="{63B3BB69-23CF-44E3-9099-C40C66FF867C}">
                  <a14:compatExt spid="_x0000_s62255"/>
                </a:ext>
                <a:ext uri="{FF2B5EF4-FFF2-40B4-BE49-F238E27FC236}">
                  <a16:creationId xmlns:a16="http://schemas.microsoft.com/office/drawing/2014/main" id="{00000000-0008-0000-0400-00002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180</xdr:row>
          <xdr:rowOff>85725</xdr:rowOff>
        </xdr:from>
        <xdr:to>
          <xdr:col>20</xdr:col>
          <xdr:colOff>0</xdr:colOff>
          <xdr:row>182</xdr:row>
          <xdr:rowOff>38100</xdr:rowOff>
        </xdr:to>
        <xdr:sp macro="" textlink="">
          <xdr:nvSpPr>
            <xdr:cNvPr id="62256" name="Option Button 816" hidden="1">
              <a:extLst>
                <a:ext uri="{63B3BB69-23CF-44E3-9099-C40C66FF867C}">
                  <a14:compatExt spid="_x0000_s62256"/>
                </a:ext>
                <a:ext uri="{FF2B5EF4-FFF2-40B4-BE49-F238E27FC236}">
                  <a16:creationId xmlns:a16="http://schemas.microsoft.com/office/drawing/2014/main" id="{00000000-0008-0000-0400-00003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178</xdr:row>
          <xdr:rowOff>142875</xdr:rowOff>
        </xdr:from>
        <xdr:to>
          <xdr:col>40</xdr:col>
          <xdr:colOff>19050</xdr:colOff>
          <xdr:row>180</xdr:row>
          <xdr:rowOff>47625</xdr:rowOff>
        </xdr:to>
        <xdr:sp macro="" textlink="">
          <xdr:nvSpPr>
            <xdr:cNvPr id="62257" name="Option 必16-2-1" hidden="1">
              <a:extLst>
                <a:ext uri="{63B3BB69-23CF-44E3-9099-C40C66FF867C}">
                  <a14:compatExt spid="_x0000_s62257"/>
                </a:ext>
                <a:ext uri="{FF2B5EF4-FFF2-40B4-BE49-F238E27FC236}">
                  <a16:creationId xmlns:a16="http://schemas.microsoft.com/office/drawing/2014/main" id="{00000000-0008-0000-0400-00003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178</xdr:row>
          <xdr:rowOff>133350</xdr:rowOff>
        </xdr:from>
        <xdr:to>
          <xdr:col>34</xdr:col>
          <xdr:colOff>0</xdr:colOff>
          <xdr:row>180</xdr:row>
          <xdr:rowOff>38100</xdr:rowOff>
        </xdr:to>
        <xdr:sp macro="" textlink="">
          <xdr:nvSpPr>
            <xdr:cNvPr id="62258" name="Option Button 818" hidden="1">
              <a:extLst>
                <a:ext uri="{63B3BB69-23CF-44E3-9099-C40C66FF867C}">
                  <a14:compatExt spid="_x0000_s62258"/>
                </a:ext>
                <a:ext uri="{FF2B5EF4-FFF2-40B4-BE49-F238E27FC236}">
                  <a16:creationId xmlns:a16="http://schemas.microsoft.com/office/drawing/2014/main" id="{00000000-0008-0000-0400-00003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178</xdr:row>
          <xdr:rowOff>133350</xdr:rowOff>
        </xdr:from>
        <xdr:to>
          <xdr:col>27</xdr:col>
          <xdr:colOff>0</xdr:colOff>
          <xdr:row>180</xdr:row>
          <xdr:rowOff>38100</xdr:rowOff>
        </xdr:to>
        <xdr:sp macro="" textlink="">
          <xdr:nvSpPr>
            <xdr:cNvPr id="62259" name="Option Button 819" hidden="1">
              <a:extLst>
                <a:ext uri="{63B3BB69-23CF-44E3-9099-C40C66FF867C}">
                  <a14:compatExt spid="_x0000_s62259"/>
                </a:ext>
                <a:ext uri="{FF2B5EF4-FFF2-40B4-BE49-F238E27FC236}">
                  <a16:creationId xmlns:a16="http://schemas.microsoft.com/office/drawing/2014/main" id="{00000000-0008-0000-0400-000033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178</xdr:row>
          <xdr:rowOff>133350</xdr:rowOff>
        </xdr:from>
        <xdr:to>
          <xdr:col>20</xdr:col>
          <xdr:colOff>0</xdr:colOff>
          <xdr:row>180</xdr:row>
          <xdr:rowOff>38100</xdr:rowOff>
        </xdr:to>
        <xdr:sp macro="" textlink="">
          <xdr:nvSpPr>
            <xdr:cNvPr id="62260" name="Option Button 820" hidden="1">
              <a:extLst>
                <a:ext uri="{63B3BB69-23CF-44E3-9099-C40C66FF867C}">
                  <a14:compatExt spid="_x0000_s62260"/>
                </a:ext>
                <a:ext uri="{FF2B5EF4-FFF2-40B4-BE49-F238E27FC236}">
                  <a16:creationId xmlns:a16="http://schemas.microsoft.com/office/drawing/2014/main" id="{00000000-0008-0000-0400-00003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172</xdr:row>
          <xdr:rowOff>9525</xdr:rowOff>
        </xdr:from>
        <xdr:to>
          <xdr:col>40</xdr:col>
          <xdr:colOff>19050</xdr:colOff>
          <xdr:row>174</xdr:row>
          <xdr:rowOff>38100</xdr:rowOff>
        </xdr:to>
        <xdr:sp macro="" textlink="">
          <xdr:nvSpPr>
            <xdr:cNvPr id="62261" name="Option 必16-1-1" hidden="1">
              <a:extLst>
                <a:ext uri="{63B3BB69-23CF-44E3-9099-C40C66FF867C}">
                  <a14:compatExt spid="_x0000_s62261"/>
                </a:ext>
                <a:ext uri="{FF2B5EF4-FFF2-40B4-BE49-F238E27FC236}">
                  <a16:creationId xmlns:a16="http://schemas.microsoft.com/office/drawing/2014/main" id="{00000000-0008-0000-0400-00003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172</xdr:row>
          <xdr:rowOff>9525</xdr:rowOff>
        </xdr:from>
        <xdr:to>
          <xdr:col>34</xdr:col>
          <xdr:colOff>0</xdr:colOff>
          <xdr:row>174</xdr:row>
          <xdr:rowOff>38100</xdr:rowOff>
        </xdr:to>
        <xdr:sp macro="" textlink="">
          <xdr:nvSpPr>
            <xdr:cNvPr id="62262" name="Option Button 822" hidden="1">
              <a:extLst>
                <a:ext uri="{63B3BB69-23CF-44E3-9099-C40C66FF867C}">
                  <a14:compatExt spid="_x0000_s62262"/>
                </a:ext>
                <a:ext uri="{FF2B5EF4-FFF2-40B4-BE49-F238E27FC236}">
                  <a16:creationId xmlns:a16="http://schemas.microsoft.com/office/drawing/2014/main" id="{00000000-0008-0000-0400-00003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172</xdr:row>
          <xdr:rowOff>9525</xdr:rowOff>
        </xdr:from>
        <xdr:to>
          <xdr:col>27</xdr:col>
          <xdr:colOff>0</xdr:colOff>
          <xdr:row>174</xdr:row>
          <xdr:rowOff>38100</xdr:rowOff>
        </xdr:to>
        <xdr:sp macro="" textlink="">
          <xdr:nvSpPr>
            <xdr:cNvPr id="62263" name="Option Button 823" hidden="1">
              <a:extLst>
                <a:ext uri="{63B3BB69-23CF-44E3-9099-C40C66FF867C}">
                  <a14:compatExt spid="_x0000_s62263"/>
                </a:ext>
                <a:ext uri="{FF2B5EF4-FFF2-40B4-BE49-F238E27FC236}">
                  <a16:creationId xmlns:a16="http://schemas.microsoft.com/office/drawing/2014/main" id="{00000000-0008-0000-0400-00003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172</xdr:row>
          <xdr:rowOff>9525</xdr:rowOff>
        </xdr:from>
        <xdr:to>
          <xdr:col>20</xdr:col>
          <xdr:colOff>0</xdr:colOff>
          <xdr:row>174</xdr:row>
          <xdr:rowOff>38100</xdr:rowOff>
        </xdr:to>
        <xdr:sp macro="" textlink="">
          <xdr:nvSpPr>
            <xdr:cNvPr id="62264" name="Option Button 824" hidden="1">
              <a:extLst>
                <a:ext uri="{63B3BB69-23CF-44E3-9099-C40C66FF867C}">
                  <a14:compatExt spid="_x0000_s62264"/>
                </a:ext>
                <a:ext uri="{FF2B5EF4-FFF2-40B4-BE49-F238E27FC236}">
                  <a16:creationId xmlns:a16="http://schemas.microsoft.com/office/drawing/2014/main" id="{00000000-0008-0000-0400-00003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198</xdr:row>
          <xdr:rowOff>0</xdr:rowOff>
        </xdr:from>
        <xdr:to>
          <xdr:col>40</xdr:col>
          <xdr:colOff>47625</xdr:colOff>
          <xdr:row>199</xdr:row>
          <xdr:rowOff>57150</xdr:rowOff>
        </xdr:to>
        <xdr:sp macro="" textlink="">
          <xdr:nvSpPr>
            <xdr:cNvPr id="62273" name="Option 必17-3-1" hidden="1">
              <a:extLst>
                <a:ext uri="{63B3BB69-23CF-44E3-9099-C40C66FF867C}">
                  <a14:compatExt spid="_x0000_s62273"/>
                </a:ext>
                <a:ext uri="{FF2B5EF4-FFF2-40B4-BE49-F238E27FC236}">
                  <a16:creationId xmlns:a16="http://schemas.microsoft.com/office/drawing/2014/main" id="{00000000-0008-0000-0400-00004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198</xdr:row>
          <xdr:rowOff>0</xdr:rowOff>
        </xdr:from>
        <xdr:to>
          <xdr:col>40</xdr:col>
          <xdr:colOff>47625</xdr:colOff>
          <xdr:row>199</xdr:row>
          <xdr:rowOff>76200</xdr:rowOff>
        </xdr:to>
        <xdr:sp macro="" textlink="">
          <xdr:nvSpPr>
            <xdr:cNvPr id="62277" name="Option 必17-2-1" hidden="1">
              <a:extLst>
                <a:ext uri="{63B3BB69-23CF-44E3-9099-C40C66FF867C}">
                  <a14:compatExt spid="_x0000_s62277"/>
                </a:ext>
                <a:ext uri="{FF2B5EF4-FFF2-40B4-BE49-F238E27FC236}">
                  <a16:creationId xmlns:a16="http://schemas.microsoft.com/office/drawing/2014/main" id="{00000000-0008-0000-0400-00004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198</xdr:row>
          <xdr:rowOff>0</xdr:rowOff>
        </xdr:from>
        <xdr:to>
          <xdr:col>40</xdr:col>
          <xdr:colOff>47625</xdr:colOff>
          <xdr:row>199</xdr:row>
          <xdr:rowOff>76200</xdr:rowOff>
        </xdr:to>
        <xdr:sp macro="" textlink="">
          <xdr:nvSpPr>
            <xdr:cNvPr id="62281" name="Option 必17-1-1" hidden="1">
              <a:extLst>
                <a:ext uri="{63B3BB69-23CF-44E3-9099-C40C66FF867C}">
                  <a14:compatExt spid="_x0000_s62281"/>
                </a:ext>
                <a:ext uri="{FF2B5EF4-FFF2-40B4-BE49-F238E27FC236}">
                  <a16:creationId xmlns:a16="http://schemas.microsoft.com/office/drawing/2014/main" id="{00000000-0008-0000-0400-00004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198</xdr:row>
          <xdr:rowOff>0</xdr:rowOff>
        </xdr:from>
        <xdr:to>
          <xdr:col>40</xdr:col>
          <xdr:colOff>19050</xdr:colOff>
          <xdr:row>199</xdr:row>
          <xdr:rowOff>57150</xdr:rowOff>
        </xdr:to>
        <xdr:sp macro="" textlink="">
          <xdr:nvSpPr>
            <xdr:cNvPr id="62318" name="Option 選25-3-1" hidden="1">
              <a:extLst>
                <a:ext uri="{63B3BB69-23CF-44E3-9099-C40C66FF867C}">
                  <a14:compatExt spid="_x0000_s62318"/>
                </a:ext>
                <a:ext uri="{FF2B5EF4-FFF2-40B4-BE49-F238E27FC236}">
                  <a16:creationId xmlns:a16="http://schemas.microsoft.com/office/drawing/2014/main" id="{00000000-0008-0000-0400-00006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198</xdr:row>
          <xdr:rowOff>0</xdr:rowOff>
        </xdr:from>
        <xdr:to>
          <xdr:col>40</xdr:col>
          <xdr:colOff>19050</xdr:colOff>
          <xdr:row>199</xdr:row>
          <xdr:rowOff>76200</xdr:rowOff>
        </xdr:to>
        <xdr:sp macro="" textlink="">
          <xdr:nvSpPr>
            <xdr:cNvPr id="62322" name="Option 選25-2-1" hidden="1">
              <a:extLst>
                <a:ext uri="{63B3BB69-23CF-44E3-9099-C40C66FF867C}">
                  <a14:compatExt spid="_x0000_s62322"/>
                </a:ext>
                <a:ext uri="{FF2B5EF4-FFF2-40B4-BE49-F238E27FC236}">
                  <a16:creationId xmlns:a16="http://schemas.microsoft.com/office/drawing/2014/main" id="{00000000-0008-0000-0400-00007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198</xdr:row>
          <xdr:rowOff>0</xdr:rowOff>
        </xdr:from>
        <xdr:to>
          <xdr:col>40</xdr:col>
          <xdr:colOff>19050</xdr:colOff>
          <xdr:row>199</xdr:row>
          <xdr:rowOff>76200</xdr:rowOff>
        </xdr:to>
        <xdr:sp macro="" textlink="">
          <xdr:nvSpPr>
            <xdr:cNvPr id="62326" name="Option 選25-1-1" hidden="1">
              <a:extLst>
                <a:ext uri="{63B3BB69-23CF-44E3-9099-C40C66FF867C}">
                  <a14:compatExt spid="_x0000_s62326"/>
                </a:ext>
                <a:ext uri="{FF2B5EF4-FFF2-40B4-BE49-F238E27FC236}">
                  <a16:creationId xmlns:a16="http://schemas.microsoft.com/office/drawing/2014/main" id="{00000000-0008-0000-0400-00007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104775</xdr:colOff>
          <xdr:row>199</xdr:row>
          <xdr:rowOff>0</xdr:rowOff>
        </xdr:from>
        <xdr:to>
          <xdr:col>40</xdr:col>
          <xdr:colOff>0</xdr:colOff>
          <xdr:row>199</xdr:row>
          <xdr:rowOff>228600</xdr:rowOff>
        </xdr:to>
        <xdr:sp macro="" textlink="">
          <xdr:nvSpPr>
            <xdr:cNvPr id="62358" name="Option 選26-3-1" hidden="1">
              <a:extLst>
                <a:ext uri="{63B3BB69-23CF-44E3-9099-C40C66FF867C}">
                  <a14:compatExt spid="_x0000_s62358"/>
                </a:ext>
                <a:ext uri="{FF2B5EF4-FFF2-40B4-BE49-F238E27FC236}">
                  <a16:creationId xmlns:a16="http://schemas.microsoft.com/office/drawing/2014/main" id="{00000000-0008-0000-0400-00009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104775</xdr:colOff>
          <xdr:row>199</xdr:row>
          <xdr:rowOff>0</xdr:rowOff>
        </xdr:from>
        <xdr:to>
          <xdr:col>40</xdr:col>
          <xdr:colOff>0</xdr:colOff>
          <xdr:row>199</xdr:row>
          <xdr:rowOff>247650</xdr:rowOff>
        </xdr:to>
        <xdr:sp macro="" textlink="">
          <xdr:nvSpPr>
            <xdr:cNvPr id="62362" name="Option 選26-2-1" hidden="1">
              <a:extLst>
                <a:ext uri="{63B3BB69-23CF-44E3-9099-C40C66FF867C}">
                  <a14:compatExt spid="_x0000_s62362"/>
                </a:ext>
                <a:ext uri="{FF2B5EF4-FFF2-40B4-BE49-F238E27FC236}">
                  <a16:creationId xmlns:a16="http://schemas.microsoft.com/office/drawing/2014/main" id="{00000000-0008-0000-0400-00009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104775</xdr:colOff>
          <xdr:row>199</xdr:row>
          <xdr:rowOff>0</xdr:rowOff>
        </xdr:from>
        <xdr:to>
          <xdr:col>40</xdr:col>
          <xdr:colOff>0</xdr:colOff>
          <xdr:row>199</xdr:row>
          <xdr:rowOff>247650</xdr:rowOff>
        </xdr:to>
        <xdr:sp macro="" textlink="">
          <xdr:nvSpPr>
            <xdr:cNvPr id="62366" name="Option 選26-1-1" hidden="1">
              <a:extLst>
                <a:ext uri="{63B3BB69-23CF-44E3-9099-C40C66FF867C}">
                  <a14:compatExt spid="_x0000_s62366"/>
                </a:ext>
                <a:ext uri="{FF2B5EF4-FFF2-40B4-BE49-F238E27FC236}">
                  <a16:creationId xmlns:a16="http://schemas.microsoft.com/office/drawing/2014/main" id="{00000000-0008-0000-0400-00009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199</xdr:row>
          <xdr:rowOff>0</xdr:rowOff>
        </xdr:from>
        <xdr:to>
          <xdr:col>39</xdr:col>
          <xdr:colOff>190500</xdr:colOff>
          <xdr:row>199</xdr:row>
          <xdr:rowOff>228600</xdr:rowOff>
        </xdr:to>
        <xdr:sp macro="" textlink="">
          <xdr:nvSpPr>
            <xdr:cNvPr id="62378" name="Option 選27-3-1" hidden="1">
              <a:extLst>
                <a:ext uri="{63B3BB69-23CF-44E3-9099-C40C66FF867C}">
                  <a14:compatExt spid="_x0000_s62378"/>
                </a:ext>
                <a:ext uri="{FF2B5EF4-FFF2-40B4-BE49-F238E27FC236}">
                  <a16:creationId xmlns:a16="http://schemas.microsoft.com/office/drawing/2014/main" id="{00000000-0008-0000-0400-0000A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199</xdr:row>
          <xdr:rowOff>0</xdr:rowOff>
        </xdr:from>
        <xdr:to>
          <xdr:col>39</xdr:col>
          <xdr:colOff>190500</xdr:colOff>
          <xdr:row>199</xdr:row>
          <xdr:rowOff>247650</xdr:rowOff>
        </xdr:to>
        <xdr:sp macro="" textlink="">
          <xdr:nvSpPr>
            <xdr:cNvPr id="62382" name="Option 選27-2-1" hidden="1">
              <a:extLst>
                <a:ext uri="{63B3BB69-23CF-44E3-9099-C40C66FF867C}">
                  <a14:compatExt spid="_x0000_s62382"/>
                </a:ext>
                <a:ext uri="{FF2B5EF4-FFF2-40B4-BE49-F238E27FC236}">
                  <a16:creationId xmlns:a16="http://schemas.microsoft.com/office/drawing/2014/main" id="{00000000-0008-0000-0400-0000A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199</xdr:row>
          <xdr:rowOff>0</xdr:rowOff>
        </xdr:from>
        <xdr:to>
          <xdr:col>39</xdr:col>
          <xdr:colOff>190500</xdr:colOff>
          <xdr:row>199</xdr:row>
          <xdr:rowOff>247650</xdr:rowOff>
        </xdr:to>
        <xdr:sp macro="" textlink="">
          <xdr:nvSpPr>
            <xdr:cNvPr id="62386" name="Option 選27-1-1" hidden="1">
              <a:extLst>
                <a:ext uri="{63B3BB69-23CF-44E3-9099-C40C66FF867C}">
                  <a14:compatExt spid="_x0000_s62386"/>
                </a:ext>
                <a:ext uri="{FF2B5EF4-FFF2-40B4-BE49-F238E27FC236}">
                  <a16:creationId xmlns:a16="http://schemas.microsoft.com/office/drawing/2014/main" id="{00000000-0008-0000-0400-0000B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38</xdr:row>
          <xdr:rowOff>0</xdr:rowOff>
        </xdr:from>
        <xdr:to>
          <xdr:col>38</xdr:col>
          <xdr:colOff>142875</xdr:colOff>
          <xdr:row>41</xdr:row>
          <xdr:rowOff>0</xdr:rowOff>
        </xdr:to>
        <xdr:sp macro="" textlink="">
          <xdr:nvSpPr>
            <xdr:cNvPr id="62393" name="Group Box 選1-1" hidden="1">
              <a:extLst>
                <a:ext uri="{63B3BB69-23CF-44E3-9099-C40C66FF867C}">
                  <a14:compatExt spid="_x0000_s62393"/>
                </a:ext>
                <a:ext uri="{FF2B5EF4-FFF2-40B4-BE49-F238E27FC236}">
                  <a16:creationId xmlns:a16="http://schemas.microsoft.com/office/drawing/2014/main" id="{00000000-0008-0000-0400-0000B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132</xdr:row>
          <xdr:rowOff>0</xdr:rowOff>
        </xdr:from>
        <xdr:to>
          <xdr:col>40</xdr:col>
          <xdr:colOff>76200</xdr:colOff>
          <xdr:row>133</xdr:row>
          <xdr:rowOff>85725</xdr:rowOff>
        </xdr:to>
        <xdr:sp macro="" textlink="">
          <xdr:nvSpPr>
            <xdr:cNvPr id="62396" name="Group Box 必4-1" hidden="1">
              <a:extLst>
                <a:ext uri="{63B3BB69-23CF-44E3-9099-C40C66FF867C}">
                  <a14:compatExt spid="_x0000_s62396"/>
                </a:ext>
                <a:ext uri="{FF2B5EF4-FFF2-40B4-BE49-F238E27FC236}">
                  <a16:creationId xmlns:a16="http://schemas.microsoft.com/office/drawing/2014/main" id="{00000000-0008-0000-0400-0000B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132</xdr:row>
          <xdr:rowOff>0</xdr:rowOff>
        </xdr:from>
        <xdr:to>
          <xdr:col>40</xdr:col>
          <xdr:colOff>104775</xdr:colOff>
          <xdr:row>133</xdr:row>
          <xdr:rowOff>28575</xdr:rowOff>
        </xdr:to>
        <xdr:sp macro="" textlink="">
          <xdr:nvSpPr>
            <xdr:cNvPr id="62397" name="Group Box 必4-2" hidden="1">
              <a:extLst>
                <a:ext uri="{63B3BB69-23CF-44E3-9099-C40C66FF867C}">
                  <a14:compatExt spid="_x0000_s62397"/>
                </a:ext>
                <a:ext uri="{FF2B5EF4-FFF2-40B4-BE49-F238E27FC236}">
                  <a16:creationId xmlns:a16="http://schemas.microsoft.com/office/drawing/2014/main" id="{00000000-0008-0000-0400-0000B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132</xdr:row>
          <xdr:rowOff>0</xdr:rowOff>
        </xdr:from>
        <xdr:to>
          <xdr:col>41</xdr:col>
          <xdr:colOff>0</xdr:colOff>
          <xdr:row>132</xdr:row>
          <xdr:rowOff>342900</xdr:rowOff>
        </xdr:to>
        <xdr:sp macro="" textlink="">
          <xdr:nvSpPr>
            <xdr:cNvPr id="62398" name="Group Box 必4-3" hidden="1">
              <a:extLst>
                <a:ext uri="{63B3BB69-23CF-44E3-9099-C40C66FF867C}">
                  <a14:compatExt spid="_x0000_s62398"/>
                </a:ext>
                <a:ext uri="{FF2B5EF4-FFF2-40B4-BE49-F238E27FC236}">
                  <a16:creationId xmlns:a16="http://schemas.microsoft.com/office/drawing/2014/main" id="{00000000-0008-0000-0400-0000B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140</xdr:row>
          <xdr:rowOff>114300</xdr:rowOff>
        </xdr:from>
        <xdr:to>
          <xdr:col>40</xdr:col>
          <xdr:colOff>19050</xdr:colOff>
          <xdr:row>143</xdr:row>
          <xdr:rowOff>76200</xdr:rowOff>
        </xdr:to>
        <xdr:sp macro="" textlink="">
          <xdr:nvSpPr>
            <xdr:cNvPr id="62399" name="Group Box 必12-1" hidden="1">
              <a:extLst>
                <a:ext uri="{63B3BB69-23CF-44E3-9099-C40C66FF867C}">
                  <a14:compatExt spid="_x0000_s62399"/>
                </a:ext>
                <a:ext uri="{FF2B5EF4-FFF2-40B4-BE49-F238E27FC236}">
                  <a16:creationId xmlns:a16="http://schemas.microsoft.com/office/drawing/2014/main" id="{00000000-0008-0000-0400-0000B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147</xdr:row>
          <xdr:rowOff>38100</xdr:rowOff>
        </xdr:from>
        <xdr:to>
          <xdr:col>40</xdr:col>
          <xdr:colOff>152400</xdr:colOff>
          <xdr:row>149</xdr:row>
          <xdr:rowOff>38100</xdr:rowOff>
        </xdr:to>
        <xdr:sp macro="" textlink="">
          <xdr:nvSpPr>
            <xdr:cNvPr id="62400" name="Group Box 必12-2" hidden="1">
              <a:extLst>
                <a:ext uri="{63B3BB69-23CF-44E3-9099-C40C66FF867C}">
                  <a14:compatExt spid="_x0000_s62400"/>
                </a:ext>
                <a:ext uri="{FF2B5EF4-FFF2-40B4-BE49-F238E27FC236}">
                  <a16:creationId xmlns:a16="http://schemas.microsoft.com/office/drawing/2014/main" id="{00000000-0008-0000-0400-0000C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149</xdr:row>
          <xdr:rowOff>66675</xdr:rowOff>
        </xdr:from>
        <xdr:to>
          <xdr:col>41</xdr:col>
          <xdr:colOff>0</xdr:colOff>
          <xdr:row>151</xdr:row>
          <xdr:rowOff>123825</xdr:rowOff>
        </xdr:to>
        <xdr:sp macro="" textlink="">
          <xdr:nvSpPr>
            <xdr:cNvPr id="62401" name="Group Box 必12-3" hidden="1">
              <a:extLst>
                <a:ext uri="{63B3BB69-23CF-44E3-9099-C40C66FF867C}">
                  <a14:compatExt spid="_x0000_s62401"/>
                </a:ext>
                <a:ext uri="{FF2B5EF4-FFF2-40B4-BE49-F238E27FC236}">
                  <a16:creationId xmlns:a16="http://schemas.microsoft.com/office/drawing/2014/main" id="{00000000-0008-0000-0400-0000C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38</xdr:row>
          <xdr:rowOff>0</xdr:rowOff>
        </xdr:from>
        <xdr:to>
          <xdr:col>40</xdr:col>
          <xdr:colOff>85725</xdr:colOff>
          <xdr:row>41</xdr:row>
          <xdr:rowOff>114300</xdr:rowOff>
        </xdr:to>
        <xdr:sp macro="" textlink="">
          <xdr:nvSpPr>
            <xdr:cNvPr id="62405" name="Group Box 必3-1" hidden="1">
              <a:extLst>
                <a:ext uri="{63B3BB69-23CF-44E3-9099-C40C66FF867C}">
                  <a14:compatExt spid="_x0000_s62405"/>
                </a:ext>
                <a:ext uri="{FF2B5EF4-FFF2-40B4-BE49-F238E27FC236}">
                  <a16:creationId xmlns:a16="http://schemas.microsoft.com/office/drawing/2014/main" id="{00000000-0008-0000-0400-0000C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0</xdr:rowOff>
        </xdr:from>
        <xdr:to>
          <xdr:col>40</xdr:col>
          <xdr:colOff>38100</xdr:colOff>
          <xdr:row>41</xdr:row>
          <xdr:rowOff>38100</xdr:rowOff>
        </xdr:to>
        <xdr:sp macro="" textlink="">
          <xdr:nvSpPr>
            <xdr:cNvPr id="62409" name="Group Box 必3-2" hidden="1">
              <a:extLst>
                <a:ext uri="{63B3BB69-23CF-44E3-9099-C40C66FF867C}">
                  <a14:compatExt spid="_x0000_s62409"/>
                </a:ext>
                <a:ext uri="{FF2B5EF4-FFF2-40B4-BE49-F238E27FC236}">
                  <a16:creationId xmlns:a16="http://schemas.microsoft.com/office/drawing/2014/main" id="{00000000-0008-0000-0400-0000C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38</xdr:row>
          <xdr:rowOff>0</xdr:rowOff>
        </xdr:from>
        <xdr:to>
          <xdr:col>40</xdr:col>
          <xdr:colOff>171450</xdr:colOff>
          <xdr:row>40</xdr:row>
          <xdr:rowOff>0</xdr:rowOff>
        </xdr:to>
        <xdr:sp macro="" textlink="">
          <xdr:nvSpPr>
            <xdr:cNvPr id="62407" name="Group Box 必3-3" hidden="1">
              <a:extLst>
                <a:ext uri="{63B3BB69-23CF-44E3-9099-C40C66FF867C}">
                  <a14:compatExt spid="_x0000_s62407"/>
                </a:ext>
                <a:ext uri="{FF2B5EF4-FFF2-40B4-BE49-F238E27FC236}">
                  <a16:creationId xmlns:a16="http://schemas.microsoft.com/office/drawing/2014/main" id="{00000000-0008-0000-0400-0000C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38</xdr:row>
          <xdr:rowOff>0</xdr:rowOff>
        </xdr:from>
        <xdr:to>
          <xdr:col>39</xdr:col>
          <xdr:colOff>38100</xdr:colOff>
          <xdr:row>41</xdr:row>
          <xdr:rowOff>76200</xdr:rowOff>
        </xdr:to>
        <xdr:sp macro="" textlink="">
          <xdr:nvSpPr>
            <xdr:cNvPr id="62410" name="Group Box 選1-2" hidden="1">
              <a:extLst>
                <a:ext uri="{63B3BB69-23CF-44E3-9099-C40C66FF867C}">
                  <a14:compatExt spid="_x0000_s62410"/>
                </a:ext>
                <a:ext uri="{FF2B5EF4-FFF2-40B4-BE49-F238E27FC236}">
                  <a16:creationId xmlns:a16="http://schemas.microsoft.com/office/drawing/2014/main" id="{00000000-0008-0000-0400-0000C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38</xdr:row>
          <xdr:rowOff>0</xdr:rowOff>
        </xdr:from>
        <xdr:to>
          <xdr:col>39</xdr:col>
          <xdr:colOff>47625</xdr:colOff>
          <xdr:row>39</xdr:row>
          <xdr:rowOff>142875</xdr:rowOff>
        </xdr:to>
        <xdr:sp macro="" textlink="">
          <xdr:nvSpPr>
            <xdr:cNvPr id="62411" name="Group Box 選1-3" hidden="1">
              <a:extLst>
                <a:ext uri="{63B3BB69-23CF-44E3-9099-C40C66FF867C}">
                  <a14:compatExt spid="_x0000_s62411"/>
                </a:ext>
                <a:ext uri="{FF2B5EF4-FFF2-40B4-BE49-F238E27FC236}">
                  <a16:creationId xmlns:a16="http://schemas.microsoft.com/office/drawing/2014/main" id="{00000000-0008-0000-0400-0000C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38</xdr:row>
          <xdr:rowOff>0</xdr:rowOff>
        </xdr:from>
        <xdr:to>
          <xdr:col>40</xdr:col>
          <xdr:colOff>85725</xdr:colOff>
          <xdr:row>41</xdr:row>
          <xdr:rowOff>66675</xdr:rowOff>
        </xdr:to>
        <xdr:sp macro="" textlink="">
          <xdr:nvSpPr>
            <xdr:cNvPr id="62412" name="Group Box 選2-1" hidden="1">
              <a:extLst>
                <a:ext uri="{63B3BB69-23CF-44E3-9099-C40C66FF867C}">
                  <a14:compatExt spid="_x0000_s62412"/>
                </a:ext>
                <a:ext uri="{FF2B5EF4-FFF2-40B4-BE49-F238E27FC236}">
                  <a16:creationId xmlns:a16="http://schemas.microsoft.com/office/drawing/2014/main" id="{00000000-0008-0000-0400-0000C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38</xdr:row>
          <xdr:rowOff>0</xdr:rowOff>
        </xdr:from>
        <xdr:to>
          <xdr:col>40</xdr:col>
          <xdr:colOff>57150</xdr:colOff>
          <xdr:row>41</xdr:row>
          <xdr:rowOff>47625</xdr:rowOff>
        </xdr:to>
        <xdr:sp macro="" textlink="">
          <xdr:nvSpPr>
            <xdr:cNvPr id="62413" name="Group Box 選2-2" hidden="1">
              <a:extLst>
                <a:ext uri="{63B3BB69-23CF-44E3-9099-C40C66FF867C}">
                  <a14:compatExt spid="_x0000_s62413"/>
                </a:ext>
                <a:ext uri="{FF2B5EF4-FFF2-40B4-BE49-F238E27FC236}">
                  <a16:creationId xmlns:a16="http://schemas.microsoft.com/office/drawing/2014/main" id="{00000000-0008-0000-0400-0000C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38</xdr:row>
          <xdr:rowOff>0</xdr:rowOff>
        </xdr:from>
        <xdr:to>
          <xdr:col>40</xdr:col>
          <xdr:colOff>57150</xdr:colOff>
          <xdr:row>41</xdr:row>
          <xdr:rowOff>9525</xdr:rowOff>
        </xdr:to>
        <xdr:sp macro="" textlink="">
          <xdr:nvSpPr>
            <xdr:cNvPr id="62414" name="Group Box 選2-3" hidden="1">
              <a:extLst>
                <a:ext uri="{63B3BB69-23CF-44E3-9099-C40C66FF867C}">
                  <a14:compatExt spid="_x0000_s62414"/>
                </a:ext>
                <a:ext uri="{FF2B5EF4-FFF2-40B4-BE49-F238E27FC236}">
                  <a16:creationId xmlns:a16="http://schemas.microsoft.com/office/drawing/2014/main" id="{00000000-0008-0000-0400-0000C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38</xdr:row>
          <xdr:rowOff>0</xdr:rowOff>
        </xdr:from>
        <xdr:to>
          <xdr:col>39</xdr:col>
          <xdr:colOff>152400</xdr:colOff>
          <xdr:row>41</xdr:row>
          <xdr:rowOff>9525</xdr:rowOff>
        </xdr:to>
        <xdr:sp macro="" textlink="">
          <xdr:nvSpPr>
            <xdr:cNvPr id="62415" name="Group Box 選3-1" hidden="1">
              <a:extLst>
                <a:ext uri="{63B3BB69-23CF-44E3-9099-C40C66FF867C}">
                  <a14:compatExt spid="_x0000_s62415"/>
                </a:ext>
                <a:ext uri="{FF2B5EF4-FFF2-40B4-BE49-F238E27FC236}">
                  <a16:creationId xmlns:a16="http://schemas.microsoft.com/office/drawing/2014/main" id="{00000000-0008-0000-0400-0000C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0</xdr:rowOff>
        </xdr:from>
        <xdr:to>
          <xdr:col>40</xdr:col>
          <xdr:colOff>9525</xdr:colOff>
          <xdr:row>41</xdr:row>
          <xdr:rowOff>38100</xdr:rowOff>
        </xdr:to>
        <xdr:sp macro="" textlink="">
          <xdr:nvSpPr>
            <xdr:cNvPr id="62416" name="Group Box 選3-2" hidden="1">
              <a:extLst>
                <a:ext uri="{63B3BB69-23CF-44E3-9099-C40C66FF867C}">
                  <a14:compatExt spid="_x0000_s62416"/>
                </a:ext>
                <a:ext uri="{FF2B5EF4-FFF2-40B4-BE49-F238E27FC236}">
                  <a16:creationId xmlns:a16="http://schemas.microsoft.com/office/drawing/2014/main" id="{00000000-0008-0000-0400-0000D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0</xdr:rowOff>
        </xdr:from>
        <xdr:to>
          <xdr:col>40</xdr:col>
          <xdr:colOff>19050</xdr:colOff>
          <xdr:row>40</xdr:row>
          <xdr:rowOff>0</xdr:rowOff>
        </xdr:to>
        <xdr:sp macro="" textlink="">
          <xdr:nvSpPr>
            <xdr:cNvPr id="62417" name="Group Box 選3-3" hidden="1">
              <a:extLst>
                <a:ext uri="{63B3BB69-23CF-44E3-9099-C40C66FF867C}">
                  <a14:compatExt spid="_x0000_s62417"/>
                </a:ext>
                <a:ext uri="{FF2B5EF4-FFF2-40B4-BE49-F238E27FC236}">
                  <a16:creationId xmlns:a16="http://schemas.microsoft.com/office/drawing/2014/main" id="{00000000-0008-0000-0400-0000D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38</xdr:row>
          <xdr:rowOff>0</xdr:rowOff>
        </xdr:from>
        <xdr:to>
          <xdr:col>39</xdr:col>
          <xdr:colOff>114300</xdr:colOff>
          <xdr:row>41</xdr:row>
          <xdr:rowOff>57150</xdr:rowOff>
        </xdr:to>
        <xdr:sp macro="" textlink="">
          <xdr:nvSpPr>
            <xdr:cNvPr id="62418" name="Group Box 選4-1" hidden="1">
              <a:extLst>
                <a:ext uri="{63B3BB69-23CF-44E3-9099-C40C66FF867C}">
                  <a14:compatExt spid="_x0000_s62418"/>
                </a:ext>
                <a:ext uri="{FF2B5EF4-FFF2-40B4-BE49-F238E27FC236}">
                  <a16:creationId xmlns:a16="http://schemas.microsoft.com/office/drawing/2014/main" id="{00000000-0008-0000-0400-0000D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38</xdr:row>
          <xdr:rowOff>0</xdr:rowOff>
        </xdr:from>
        <xdr:to>
          <xdr:col>40</xdr:col>
          <xdr:colOff>9525</xdr:colOff>
          <xdr:row>41</xdr:row>
          <xdr:rowOff>104775</xdr:rowOff>
        </xdr:to>
        <xdr:sp macro="" textlink="">
          <xdr:nvSpPr>
            <xdr:cNvPr id="62419" name="Group Box 選4-2" hidden="1">
              <a:extLst>
                <a:ext uri="{63B3BB69-23CF-44E3-9099-C40C66FF867C}">
                  <a14:compatExt spid="_x0000_s62419"/>
                </a:ext>
                <a:ext uri="{FF2B5EF4-FFF2-40B4-BE49-F238E27FC236}">
                  <a16:creationId xmlns:a16="http://schemas.microsoft.com/office/drawing/2014/main" id="{00000000-0008-0000-0400-0000D3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38</xdr:row>
          <xdr:rowOff>0</xdr:rowOff>
        </xdr:from>
        <xdr:to>
          <xdr:col>40</xdr:col>
          <xdr:colOff>19050</xdr:colOff>
          <xdr:row>40</xdr:row>
          <xdr:rowOff>28575</xdr:rowOff>
        </xdr:to>
        <xdr:sp macro="" textlink="">
          <xdr:nvSpPr>
            <xdr:cNvPr id="62420" name="Group Box 選4-3" hidden="1">
              <a:extLst>
                <a:ext uri="{63B3BB69-23CF-44E3-9099-C40C66FF867C}">
                  <a14:compatExt spid="_x0000_s62420"/>
                </a:ext>
                <a:ext uri="{FF2B5EF4-FFF2-40B4-BE49-F238E27FC236}">
                  <a16:creationId xmlns:a16="http://schemas.microsoft.com/office/drawing/2014/main" id="{00000000-0008-0000-0400-0000D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38</xdr:row>
          <xdr:rowOff>0</xdr:rowOff>
        </xdr:from>
        <xdr:to>
          <xdr:col>39</xdr:col>
          <xdr:colOff>190500</xdr:colOff>
          <xdr:row>41</xdr:row>
          <xdr:rowOff>38100</xdr:rowOff>
        </xdr:to>
        <xdr:sp macro="" textlink="">
          <xdr:nvSpPr>
            <xdr:cNvPr id="62421" name="Group Box 選5-1" hidden="1">
              <a:extLst>
                <a:ext uri="{63B3BB69-23CF-44E3-9099-C40C66FF867C}">
                  <a14:compatExt spid="_x0000_s62421"/>
                </a:ext>
                <a:ext uri="{FF2B5EF4-FFF2-40B4-BE49-F238E27FC236}">
                  <a16:creationId xmlns:a16="http://schemas.microsoft.com/office/drawing/2014/main" id="{00000000-0008-0000-0400-0000D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38</xdr:row>
          <xdr:rowOff>0</xdr:rowOff>
        </xdr:from>
        <xdr:to>
          <xdr:col>40</xdr:col>
          <xdr:colOff>47625</xdr:colOff>
          <xdr:row>41</xdr:row>
          <xdr:rowOff>66675</xdr:rowOff>
        </xdr:to>
        <xdr:sp macro="" textlink="">
          <xdr:nvSpPr>
            <xdr:cNvPr id="62422" name="Group Box 選5-2" hidden="1">
              <a:extLst>
                <a:ext uri="{63B3BB69-23CF-44E3-9099-C40C66FF867C}">
                  <a14:compatExt spid="_x0000_s62422"/>
                </a:ext>
                <a:ext uri="{FF2B5EF4-FFF2-40B4-BE49-F238E27FC236}">
                  <a16:creationId xmlns:a16="http://schemas.microsoft.com/office/drawing/2014/main" id="{00000000-0008-0000-0400-0000D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38</xdr:row>
          <xdr:rowOff>0</xdr:rowOff>
        </xdr:from>
        <xdr:to>
          <xdr:col>40</xdr:col>
          <xdr:colOff>66675</xdr:colOff>
          <xdr:row>39</xdr:row>
          <xdr:rowOff>152400</xdr:rowOff>
        </xdr:to>
        <xdr:sp macro="" textlink="">
          <xdr:nvSpPr>
            <xdr:cNvPr id="62423" name="Group Box 選5-3" hidden="1">
              <a:extLst>
                <a:ext uri="{63B3BB69-23CF-44E3-9099-C40C66FF867C}">
                  <a14:compatExt spid="_x0000_s62423"/>
                </a:ext>
                <a:ext uri="{FF2B5EF4-FFF2-40B4-BE49-F238E27FC236}">
                  <a16:creationId xmlns:a16="http://schemas.microsoft.com/office/drawing/2014/main" id="{00000000-0008-0000-0400-0000D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43</xdr:row>
          <xdr:rowOff>152400</xdr:rowOff>
        </xdr:from>
        <xdr:to>
          <xdr:col>40</xdr:col>
          <xdr:colOff>47625</xdr:colOff>
          <xdr:row>47</xdr:row>
          <xdr:rowOff>0</xdr:rowOff>
        </xdr:to>
        <xdr:sp macro="" textlink="">
          <xdr:nvSpPr>
            <xdr:cNvPr id="62424" name="Group Box 選6-1" hidden="1">
              <a:extLst>
                <a:ext uri="{63B3BB69-23CF-44E3-9099-C40C66FF867C}">
                  <a14:compatExt spid="_x0000_s62424"/>
                </a:ext>
                <a:ext uri="{FF2B5EF4-FFF2-40B4-BE49-F238E27FC236}">
                  <a16:creationId xmlns:a16="http://schemas.microsoft.com/office/drawing/2014/main" id="{00000000-0008-0000-0400-0000D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50</xdr:row>
          <xdr:rowOff>0</xdr:rowOff>
        </xdr:from>
        <xdr:to>
          <xdr:col>40</xdr:col>
          <xdr:colOff>104775</xdr:colOff>
          <xdr:row>53</xdr:row>
          <xdr:rowOff>9525</xdr:rowOff>
        </xdr:to>
        <xdr:sp macro="" textlink="">
          <xdr:nvSpPr>
            <xdr:cNvPr id="62425" name="Group Box 選6-2" hidden="1">
              <a:extLst>
                <a:ext uri="{63B3BB69-23CF-44E3-9099-C40C66FF867C}">
                  <a14:compatExt spid="_x0000_s62425"/>
                </a:ext>
                <a:ext uri="{FF2B5EF4-FFF2-40B4-BE49-F238E27FC236}">
                  <a16:creationId xmlns:a16="http://schemas.microsoft.com/office/drawing/2014/main" id="{00000000-0008-0000-0400-0000D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52</xdr:row>
          <xdr:rowOff>0</xdr:rowOff>
        </xdr:from>
        <xdr:to>
          <xdr:col>40</xdr:col>
          <xdr:colOff>104775</xdr:colOff>
          <xdr:row>54</xdr:row>
          <xdr:rowOff>133350</xdr:rowOff>
        </xdr:to>
        <xdr:sp macro="" textlink="">
          <xdr:nvSpPr>
            <xdr:cNvPr id="62426" name="Group Box 選6-3" hidden="1">
              <a:extLst>
                <a:ext uri="{63B3BB69-23CF-44E3-9099-C40C66FF867C}">
                  <a14:compatExt spid="_x0000_s62426"/>
                </a:ext>
                <a:ext uri="{FF2B5EF4-FFF2-40B4-BE49-F238E27FC236}">
                  <a16:creationId xmlns:a16="http://schemas.microsoft.com/office/drawing/2014/main" id="{00000000-0008-0000-0400-0000D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74</xdr:row>
          <xdr:rowOff>161925</xdr:rowOff>
        </xdr:from>
        <xdr:to>
          <xdr:col>40</xdr:col>
          <xdr:colOff>19050</xdr:colOff>
          <xdr:row>77</xdr:row>
          <xdr:rowOff>152400</xdr:rowOff>
        </xdr:to>
        <xdr:sp macro="" textlink="">
          <xdr:nvSpPr>
            <xdr:cNvPr id="62427" name="Group Box 選7-1" hidden="1">
              <a:extLst>
                <a:ext uri="{63B3BB69-23CF-44E3-9099-C40C66FF867C}">
                  <a14:compatExt spid="_x0000_s62427"/>
                </a:ext>
                <a:ext uri="{FF2B5EF4-FFF2-40B4-BE49-F238E27FC236}">
                  <a16:creationId xmlns:a16="http://schemas.microsoft.com/office/drawing/2014/main" id="{00000000-0008-0000-0400-0000D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81</xdr:row>
          <xdr:rowOff>38100</xdr:rowOff>
        </xdr:from>
        <xdr:to>
          <xdr:col>40</xdr:col>
          <xdr:colOff>123825</xdr:colOff>
          <xdr:row>84</xdr:row>
          <xdr:rowOff>38100</xdr:rowOff>
        </xdr:to>
        <xdr:sp macro="" textlink="">
          <xdr:nvSpPr>
            <xdr:cNvPr id="62428" name="Group Box 選7-2" hidden="1">
              <a:extLst>
                <a:ext uri="{63B3BB69-23CF-44E3-9099-C40C66FF867C}">
                  <a14:compatExt spid="_x0000_s62428"/>
                </a:ext>
                <a:ext uri="{FF2B5EF4-FFF2-40B4-BE49-F238E27FC236}">
                  <a16:creationId xmlns:a16="http://schemas.microsoft.com/office/drawing/2014/main" id="{00000000-0008-0000-0400-0000D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83</xdr:row>
          <xdr:rowOff>28575</xdr:rowOff>
        </xdr:from>
        <xdr:to>
          <xdr:col>40</xdr:col>
          <xdr:colOff>123825</xdr:colOff>
          <xdr:row>85</xdr:row>
          <xdr:rowOff>142875</xdr:rowOff>
        </xdr:to>
        <xdr:sp macro="" textlink="">
          <xdr:nvSpPr>
            <xdr:cNvPr id="62429" name="Group Box 選7-3" hidden="1">
              <a:extLst>
                <a:ext uri="{63B3BB69-23CF-44E3-9099-C40C66FF867C}">
                  <a14:compatExt spid="_x0000_s62429"/>
                </a:ext>
                <a:ext uri="{FF2B5EF4-FFF2-40B4-BE49-F238E27FC236}">
                  <a16:creationId xmlns:a16="http://schemas.microsoft.com/office/drawing/2014/main" id="{00000000-0008-0000-0400-0000D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101</xdr:row>
          <xdr:rowOff>0</xdr:rowOff>
        </xdr:from>
        <xdr:to>
          <xdr:col>39</xdr:col>
          <xdr:colOff>190500</xdr:colOff>
          <xdr:row>103</xdr:row>
          <xdr:rowOff>190500</xdr:rowOff>
        </xdr:to>
        <xdr:sp macro="" textlink="">
          <xdr:nvSpPr>
            <xdr:cNvPr id="62430" name="Group Box 選8-1" hidden="1">
              <a:extLst>
                <a:ext uri="{63B3BB69-23CF-44E3-9099-C40C66FF867C}">
                  <a14:compatExt spid="_x0000_s62430"/>
                </a:ext>
                <a:ext uri="{FF2B5EF4-FFF2-40B4-BE49-F238E27FC236}">
                  <a16:creationId xmlns:a16="http://schemas.microsoft.com/office/drawing/2014/main" id="{00000000-0008-0000-0400-0000D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101</xdr:row>
          <xdr:rowOff>0</xdr:rowOff>
        </xdr:from>
        <xdr:to>
          <xdr:col>40</xdr:col>
          <xdr:colOff>38100</xdr:colOff>
          <xdr:row>103</xdr:row>
          <xdr:rowOff>228600</xdr:rowOff>
        </xdr:to>
        <xdr:sp macro="" textlink="">
          <xdr:nvSpPr>
            <xdr:cNvPr id="62431" name="Group Box 選8-2" hidden="1">
              <a:extLst>
                <a:ext uri="{63B3BB69-23CF-44E3-9099-C40C66FF867C}">
                  <a14:compatExt spid="_x0000_s62431"/>
                </a:ext>
                <a:ext uri="{FF2B5EF4-FFF2-40B4-BE49-F238E27FC236}">
                  <a16:creationId xmlns:a16="http://schemas.microsoft.com/office/drawing/2014/main" id="{00000000-0008-0000-0400-0000D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101</xdr:row>
          <xdr:rowOff>0</xdr:rowOff>
        </xdr:from>
        <xdr:to>
          <xdr:col>40</xdr:col>
          <xdr:colOff>38100</xdr:colOff>
          <xdr:row>103</xdr:row>
          <xdr:rowOff>133350</xdr:rowOff>
        </xdr:to>
        <xdr:sp macro="" textlink="">
          <xdr:nvSpPr>
            <xdr:cNvPr id="62432" name="Group Box 選8-3" hidden="1">
              <a:extLst>
                <a:ext uri="{63B3BB69-23CF-44E3-9099-C40C66FF867C}">
                  <a14:compatExt spid="_x0000_s62432"/>
                </a:ext>
                <a:ext uri="{FF2B5EF4-FFF2-40B4-BE49-F238E27FC236}">
                  <a16:creationId xmlns:a16="http://schemas.microsoft.com/office/drawing/2014/main" id="{00000000-0008-0000-0400-0000E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101</xdr:row>
          <xdr:rowOff>0</xdr:rowOff>
        </xdr:from>
        <xdr:to>
          <xdr:col>40</xdr:col>
          <xdr:colOff>104775</xdr:colOff>
          <xdr:row>103</xdr:row>
          <xdr:rowOff>152400</xdr:rowOff>
        </xdr:to>
        <xdr:sp macro="" textlink="">
          <xdr:nvSpPr>
            <xdr:cNvPr id="62433" name="Group Box 選9-1" hidden="1">
              <a:extLst>
                <a:ext uri="{63B3BB69-23CF-44E3-9099-C40C66FF867C}">
                  <a14:compatExt spid="_x0000_s62433"/>
                </a:ext>
                <a:ext uri="{FF2B5EF4-FFF2-40B4-BE49-F238E27FC236}">
                  <a16:creationId xmlns:a16="http://schemas.microsoft.com/office/drawing/2014/main" id="{00000000-0008-0000-0400-0000E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101</xdr:row>
          <xdr:rowOff>0</xdr:rowOff>
        </xdr:from>
        <xdr:to>
          <xdr:col>40</xdr:col>
          <xdr:colOff>133350</xdr:colOff>
          <xdr:row>103</xdr:row>
          <xdr:rowOff>238125</xdr:rowOff>
        </xdr:to>
        <xdr:sp macro="" textlink="">
          <xdr:nvSpPr>
            <xdr:cNvPr id="62434" name="Group Box 選9-2" hidden="1">
              <a:extLst>
                <a:ext uri="{63B3BB69-23CF-44E3-9099-C40C66FF867C}">
                  <a14:compatExt spid="_x0000_s62434"/>
                </a:ext>
                <a:ext uri="{FF2B5EF4-FFF2-40B4-BE49-F238E27FC236}">
                  <a16:creationId xmlns:a16="http://schemas.microsoft.com/office/drawing/2014/main" id="{00000000-0008-0000-0400-0000E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101</xdr:row>
          <xdr:rowOff>0</xdr:rowOff>
        </xdr:from>
        <xdr:to>
          <xdr:col>40</xdr:col>
          <xdr:colOff>171450</xdr:colOff>
          <xdr:row>103</xdr:row>
          <xdr:rowOff>66675</xdr:rowOff>
        </xdr:to>
        <xdr:sp macro="" textlink="">
          <xdr:nvSpPr>
            <xdr:cNvPr id="62435" name="Group Box 選9-3" hidden="1">
              <a:extLst>
                <a:ext uri="{63B3BB69-23CF-44E3-9099-C40C66FF867C}">
                  <a14:compatExt spid="_x0000_s62435"/>
                </a:ext>
                <a:ext uri="{FF2B5EF4-FFF2-40B4-BE49-F238E27FC236}">
                  <a16:creationId xmlns:a16="http://schemas.microsoft.com/office/drawing/2014/main" id="{00000000-0008-0000-0400-0000E3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101</xdr:row>
          <xdr:rowOff>0</xdr:rowOff>
        </xdr:from>
        <xdr:to>
          <xdr:col>40</xdr:col>
          <xdr:colOff>9525</xdr:colOff>
          <xdr:row>103</xdr:row>
          <xdr:rowOff>123825</xdr:rowOff>
        </xdr:to>
        <xdr:sp macro="" textlink="">
          <xdr:nvSpPr>
            <xdr:cNvPr id="62436" name="Group Box 選10-1" hidden="1">
              <a:extLst>
                <a:ext uri="{63B3BB69-23CF-44E3-9099-C40C66FF867C}">
                  <a14:compatExt spid="_x0000_s62436"/>
                </a:ext>
                <a:ext uri="{FF2B5EF4-FFF2-40B4-BE49-F238E27FC236}">
                  <a16:creationId xmlns:a16="http://schemas.microsoft.com/office/drawing/2014/main" id="{00000000-0008-0000-0400-0000E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101</xdr:row>
          <xdr:rowOff>0</xdr:rowOff>
        </xdr:from>
        <xdr:to>
          <xdr:col>40</xdr:col>
          <xdr:colOff>114300</xdr:colOff>
          <xdr:row>103</xdr:row>
          <xdr:rowOff>228600</xdr:rowOff>
        </xdr:to>
        <xdr:sp macro="" textlink="">
          <xdr:nvSpPr>
            <xdr:cNvPr id="62437" name="Group Box 選10-2" hidden="1">
              <a:extLst>
                <a:ext uri="{63B3BB69-23CF-44E3-9099-C40C66FF867C}">
                  <a14:compatExt spid="_x0000_s62437"/>
                </a:ext>
                <a:ext uri="{FF2B5EF4-FFF2-40B4-BE49-F238E27FC236}">
                  <a16:creationId xmlns:a16="http://schemas.microsoft.com/office/drawing/2014/main" id="{00000000-0008-0000-0400-0000E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101</xdr:row>
          <xdr:rowOff>0</xdr:rowOff>
        </xdr:from>
        <xdr:to>
          <xdr:col>40</xdr:col>
          <xdr:colOff>123825</xdr:colOff>
          <xdr:row>103</xdr:row>
          <xdr:rowOff>123825</xdr:rowOff>
        </xdr:to>
        <xdr:sp macro="" textlink="">
          <xdr:nvSpPr>
            <xdr:cNvPr id="62438" name="Group Box 選10-3" hidden="1">
              <a:extLst>
                <a:ext uri="{63B3BB69-23CF-44E3-9099-C40C66FF867C}">
                  <a14:compatExt spid="_x0000_s62438"/>
                </a:ext>
                <a:ext uri="{FF2B5EF4-FFF2-40B4-BE49-F238E27FC236}">
                  <a16:creationId xmlns:a16="http://schemas.microsoft.com/office/drawing/2014/main" id="{00000000-0008-0000-0400-0000E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101</xdr:row>
          <xdr:rowOff>0</xdr:rowOff>
        </xdr:from>
        <xdr:to>
          <xdr:col>40</xdr:col>
          <xdr:colOff>114300</xdr:colOff>
          <xdr:row>103</xdr:row>
          <xdr:rowOff>190500</xdr:rowOff>
        </xdr:to>
        <xdr:sp macro="" textlink="">
          <xdr:nvSpPr>
            <xdr:cNvPr id="62439" name="Group Box 選11-1" hidden="1">
              <a:extLst>
                <a:ext uri="{63B3BB69-23CF-44E3-9099-C40C66FF867C}">
                  <a14:compatExt spid="_x0000_s62439"/>
                </a:ext>
                <a:ext uri="{FF2B5EF4-FFF2-40B4-BE49-F238E27FC236}">
                  <a16:creationId xmlns:a16="http://schemas.microsoft.com/office/drawing/2014/main" id="{00000000-0008-0000-0400-0000E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101</xdr:row>
          <xdr:rowOff>0</xdr:rowOff>
        </xdr:from>
        <xdr:to>
          <xdr:col>40</xdr:col>
          <xdr:colOff>171450</xdr:colOff>
          <xdr:row>103</xdr:row>
          <xdr:rowOff>209550</xdr:rowOff>
        </xdr:to>
        <xdr:sp macro="" textlink="">
          <xdr:nvSpPr>
            <xdr:cNvPr id="62440" name="Group Box 選11-2" hidden="1">
              <a:extLst>
                <a:ext uri="{63B3BB69-23CF-44E3-9099-C40C66FF867C}">
                  <a14:compatExt spid="_x0000_s62440"/>
                </a:ext>
                <a:ext uri="{FF2B5EF4-FFF2-40B4-BE49-F238E27FC236}">
                  <a16:creationId xmlns:a16="http://schemas.microsoft.com/office/drawing/2014/main" id="{00000000-0008-0000-0400-0000E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101</xdr:row>
          <xdr:rowOff>0</xdr:rowOff>
        </xdr:from>
        <xdr:to>
          <xdr:col>40</xdr:col>
          <xdr:colOff>142875</xdr:colOff>
          <xdr:row>103</xdr:row>
          <xdr:rowOff>171450</xdr:rowOff>
        </xdr:to>
        <xdr:sp macro="" textlink="">
          <xdr:nvSpPr>
            <xdr:cNvPr id="62441" name="Group Box 選11-3" hidden="1">
              <a:extLst>
                <a:ext uri="{63B3BB69-23CF-44E3-9099-C40C66FF867C}">
                  <a14:compatExt spid="_x0000_s62441"/>
                </a:ext>
                <a:ext uri="{FF2B5EF4-FFF2-40B4-BE49-F238E27FC236}">
                  <a16:creationId xmlns:a16="http://schemas.microsoft.com/office/drawing/2014/main" id="{00000000-0008-0000-0400-0000E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101</xdr:row>
          <xdr:rowOff>0</xdr:rowOff>
        </xdr:from>
        <xdr:to>
          <xdr:col>40</xdr:col>
          <xdr:colOff>171450</xdr:colOff>
          <xdr:row>103</xdr:row>
          <xdr:rowOff>76200</xdr:rowOff>
        </xdr:to>
        <xdr:sp macro="" textlink="">
          <xdr:nvSpPr>
            <xdr:cNvPr id="62442" name="Group Box 選12-1" hidden="1">
              <a:extLst>
                <a:ext uri="{63B3BB69-23CF-44E3-9099-C40C66FF867C}">
                  <a14:compatExt spid="_x0000_s62442"/>
                </a:ext>
                <a:ext uri="{FF2B5EF4-FFF2-40B4-BE49-F238E27FC236}">
                  <a16:creationId xmlns:a16="http://schemas.microsoft.com/office/drawing/2014/main" id="{00000000-0008-0000-0400-0000E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101</xdr:row>
          <xdr:rowOff>0</xdr:rowOff>
        </xdr:from>
        <xdr:to>
          <xdr:col>40</xdr:col>
          <xdr:colOff>152400</xdr:colOff>
          <xdr:row>103</xdr:row>
          <xdr:rowOff>123825</xdr:rowOff>
        </xdr:to>
        <xdr:sp macro="" textlink="">
          <xdr:nvSpPr>
            <xdr:cNvPr id="62443" name="Group Box 選12-2" hidden="1">
              <a:extLst>
                <a:ext uri="{63B3BB69-23CF-44E3-9099-C40C66FF867C}">
                  <a14:compatExt spid="_x0000_s62443"/>
                </a:ext>
                <a:ext uri="{FF2B5EF4-FFF2-40B4-BE49-F238E27FC236}">
                  <a16:creationId xmlns:a16="http://schemas.microsoft.com/office/drawing/2014/main" id="{00000000-0008-0000-0400-0000E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101</xdr:row>
          <xdr:rowOff>0</xdr:rowOff>
        </xdr:from>
        <xdr:to>
          <xdr:col>40</xdr:col>
          <xdr:colOff>142875</xdr:colOff>
          <xdr:row>103</xdr:row>
          <xdr:rowOff>171450</xdr:rowOff>
        </xdr:to>
        <xdr:sp macro="" textlink="">
          <xdr:nvSpPr>
            <xdr:cNvPr id="62444" name="Group Box 選12-3" hidden="1">
              <a:extLst>
                <a:ext uri="{63B3BB69-23CF-44E3-9099-C40C66FF867C}">
                  <a14:compatExt spid="_x0000_s62444"/>
                </a:ext>
                <a:ext uri="{FF2B5EF4-FFF2-40B4-BE49-F238E27FC236}">
                  <a16:creationId xmlns:a16="http://schemas.microsoft.com/office/drawing/2014/main" id="{00000000-0008-0000-0400-0000E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101</xdr:row>
          <xdr:rowOff>0</xdr:rowOff>
        </xdr:from>
        <xdr:to>
          <xdr:col>40</xdr:col>
          <xdr:colOff>66675</xdr:colOff>
          <xdr:row>103</xdr:row>
          <xdr:rowOff>209550</xdr:rowOff>
        </xdr:to>
        <xdr:sp macro="" textlink="">
          <xdr:nvSpPr>
            <xdr:cNvPr id="62446" name="Group Box 選13-1" hidden="1">
              <a:extLst>
                <a:ext uri="{63B3BB69-23CF-44E3-9099-C40C66FF867C}">
                  <a14:compatExt spid="_x0000_s62446"/>
                </a:ext>
                <a:ext uri="{FF2B5EF4-FFF2-40B4-BE49-F238E27FC236}">
                  <a16:creationId xmlns:a16="http://schemas.microsoft.com/office/drawing/2014/main" id="{00000000-0008-0000-0400-0000E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101</xdr:row>
          <xdr:rowOff>0</xdr:rowOff>
        </xdr:from>
        <xdr:to>
          <xdr:col>40</xdr:col>
          <xdr:colOff>152400</xdr:colOff>
          <xdr:row>103</xdr:row>
          <xdr:rowOff>142875</xdr:rowOff>
        </xdr:to>
        <xdr:sp macro="" textlink="">
          <xdr:nvSpPr>
            <xdr:cNvPr id="62447" name="Group Box 選13-2" hidden="1">
              <a:extLst>
                <a:ext uri="{63B3BB69-23CF-44E3-9099-C40C66FF867C}">
                  <a14:compatExt spid="_x0000_s62447"/>
                </a:ext>
                <a:ext uri="{FF2B5EF4-FFF2-40B4-BE49-F238E27FC236}">
                  <a16:creationId xmlns:a16="http://schemas.microsoft.com/office/drawing/2014/main" id="{00000000-0008-0000-0400-0000E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101</xdr:row>
          <xdr:rowOff>0</xdr:rowOff>
        </xdr:from>
        <xdr:to>
          <xdr:col>40</xdr:col>
          <xdr:colOff>152400</xdr:colOff>
          <xdr:row>103</xdr:row>
          <xdr:rowOff>123825</xdr:rowOff>
        </xdr:to>
        <xdr:sp macro="" textlink="">
          <xdr:nvSpPr>
            <xdr:cNvPr id="62448" name="Group Box 選13-3" hidden="1">
              <a:extLst>
                <a:ext uri="{63B3BB69-23CF-44E3-9099-C40C66FF867C}">
                  <a14:compatExt spid="_x0000_s62448"/>
                </a:ext>
                <a:ext uri="{FF2B5EF4-FFF2-40B4-BE49-F238E27FC236}">
                  <a16:creationId xmlns:a16="http://schemas.microsoft.com/office/drawing/2014/main" id="{00000000-0008-0000-0400-0000F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101</xdr:row>
          <xdr:rowOff>0</xdr:rowOff>
        </xdr:from>
        <xdr:to>
          <xdr:col>40</xdr:col>
          <xdr:colOff>142875</xdr:colOff>
          <xdr:row>103</xdr:row>
          <xdr:rowOff>152400</xdr:rowOff>
        </xdr:to>
        <xdr:sp macro="" textlink="">
          <xdr:nvSpPr>
            <xdr:cNvPr id="62449" name="Group Box 選14-1" hidden="1">
              <a:extLst>
                <a:ext uri="{63B3BB69-23CF-44E3-9099-C40C66FF867C}">
                  <a14:compatExt spid="_x0000_s62449"/>
                </a:ext>
                <a:ext uri="{FF2B5EF4-FFF2-40B4-BE49-F238E27FC236}">
                  <a16:creationId xmlns:a16="http://schemas.microsoft.com/office/drawing/2014/main" id="{00000000-0008-0000-0400-0000F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101</xdr:row>
          <xdr:rowOff>0</xdr:rowOff>
        </xdr:from>
        <xdr:to>
          <xdr:col>40</xdr:col>
          <xdr:colOff>142875</xdr:colOff>
          <xdr:row>103</xdr:row>
          <xdr:rowOff>142875</xdr:rowOff>
        </xdr:to>
        <xdr:sp macro="" textlink="">
          <xdr:nvSpPr>
            <xdr:cNvPr id="62450" name="Group Box 選14-2" hidden="1">
              <a:extLst>
                <a:ext uri="{63B3BB69-23CF-44E3-9099-C40C66FF867C}">
                  <a14:compatExt spid="_x0000_s62450"/>
                </a:ext>
                <a:ext uri="{FF2B5EF4-FFF2-40B4-BE49-F238E27FC236}">
                  <a16:creationId xmlns:a16="http://schemas.microsoft.com/office/drawing/2014/main" id="{00000000-0008-0000-0400-0000F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101</xdr:row>
          <xdr:rowOff>0</xdr:rowOff>
        </xdr:from>
        <xdr:to>
          <xdr:col>40</xdr:col>
          <xdr:colOff>123825</xdr:colOff>
          <xdr:row>103</xdr:row>
          <xdr:rowOff>142875</xdr:rowOff>
        </xdr:to>
        <xdr:sp macro="" textlink="">
          <xdr:nvSpPr>
            <xdr:cNvPr id="62451" name="Group Box 選14-3" hidden="1">
              <a:extLst>
                <a:ext uri="{63B3BB69-23CF-44E3-9099-C40C66FF867C}">
                  <a14:compatExt spid="_x0000_s62451"/>
                </a:ext>
                <a:ext uri="{FF2B5EF4-FFF2-40B4-BE49-F238E27FC236}">
                  <a16:creationId xmlns:a16="http://schemas.microsoft.com/office/drawing/2014/main" id="{00000000-0008-0000-0400-0000F3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101</xdr:row>
          <xdr:rowOff>0</xdr:rowOff>
        </xdr:from>
        <xdr:to>
          <xdr:col>40</xdr:col>
          <xdr:colOff>38100</xdr:colOff>
          <xdr:row>103</xdr:row>
          <xdr:rowOff>209550</xdr:rowOff>
        </xdr:to>
        <xdr:sp macro="" textlink="">
          <xdr:nvSpPr>
            <xdr:cNvPr id="62452" name="Group Box 選15-1" hidden="1">
              <a:extLst>
                <a:ext uri="{63B3BB69-23CF-44E3-9099-C40C66FF867C}">
                  <a14:compatExt spid="_x0000_s62452"/>
                </a:ext>
                <a:ext uri="{FF2B5EF4-FFF2-40B4-BE49-F238E27FC236}">
                  <a16:creationId xmlns:a16="http://schemas.microsoft.com/office/drawing/2014/main" id="{00000000-0008-0000-0400-0000F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101</xdr:row>
          <xdr:rowOff>0</xdr:rowOff>
        </xdr:from>
        <xdr:to>
          <xdr:col>40</xdr:col>
          <xdr:colOff>104775</xdr:colOff>
          <xdr:row>103</xdr:row>
          <xdr:rowOff>209550</xdr:rowOff>
        </xdr:to>
        <xdr:sp macro="" textlink="">
          <xdr:nvSpPr>
            <xdr:cNvPr id="62453" name="Group Box 選15-2" hidden="1">
              <a:extLst>
                <a:ext uri="{63B3BB69-23CF-44E3-9099-C40C66FF867C}">
                  <a14:compatExt spid="_x0000_s62453"/>
                </a:ext>
                <a:ext uri="{FF2B5EF4-FFF2-40B4-BE49-F238E27FC236}">
                  <a16:creationId xmlns:a16="http://schemas.microsoft.com/office/drawing/2014/main" id="{00000000-0008-0000-0400-0000F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101</xdr:row>
          <xdr:rowOff>0</xdr:rowOff>
        </xdr:from>
        <xdr:to>
          <xdr:col>40</xdr:col>
          <xdr:colOff>114300</xdr:colOff>
          <xdr:row>103</xdr:row>
          <xdr:rowOff>228600</xdr:rowOff>
        </xdr:to>
        <xdr:sp macro="" textlink="">
          <xdr:nvSpPr>
            <xdr:cNvPr id="62454" name="Group Box 選15-3" hidden="1">
              <a:extLst>
                <a:ext uri="{63B3BB69-23CF-44E3-9099-C40C66FF867C}">
                  <a14:compatExt spid="_x0000_s62454"/>
                </a:ext>
                <a:ext uri="{FF2B5EF4-FFF2-40B4-BE49-F238E27FC236}">
                  <a16:creationId xmlns:a16="http://schemas.microsoft.com/office/drawing/2014/main" id="{00000000-0008-0000-0400-0000F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101</xdr:row>
          <xdr:rowOff>0</xdr:rowOff>
        </xdr:from>
        <xdr:to>
          <xdr:col>40</xdr:col>
          <xdr:colOff>38100</xdr:colOff>
          <xdr:row>103</xdr:row>
          <xdr:rowOff>114300</xdr:rowOff>
        </xdr:to>
        <xdr:sp macro="" textlink="">
          <xdr:nvSpPr>
            <xdr:cNvPr id="62455" name="Group Box 選16-1" hidden="1">
              <a:extLst>
                <a:ext uri="{63B3BB69-23CF-44E3-9099-C40C66FF867C}">
                  <a14:compatExt spid="_x0000_s62455"/>
                </a:ext>
                <a:ext uri="{FF2B5EF4-FFF2-40B4-BE49-F238E27FC236}">
                  <a16:creationId xmlns:a16="http://schemas.microsoft.com/office/drawing/2014/main" id="{00000000-0008-0000-0400-0000F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101</xdr:row>
          <xdr:rowOff>0</xdr:rowOff>
        </xdr:from>
        <xdr:to>
          <xdr:col>40</xdr:col>
          <xdr:colOff>85725</xdr:colOff>
          <xdr:row>103</xdr:row>
          <xdr:rowOff>200025</xdr:rowOff>
        </xdr:to>
        <xdr:sp macro="" textlink="">
          <xdr:nvSpPr>
            <xdr:cNvPr id="62456" name="Group Box 選16-2" hidden="1">
              <a:extLst>
                <a:ext uri="{63B3BB69-23CF-44E3-9099-C40C66FF867C}">
                  <a14:compatExt spid="_x0000_s62456"/>
                </a:ext>
                <a:ext uri="{FF2B5EF4-FFF2-40B4-BE49-F238E27FC236}">
                  <a16:creationId xmlns:a16="http://schemas.microsoft.com/office/drawing/2014/main" id="{00000000-0008-0000-0400-0000F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101</xdr:row>
          <xdr:rowOff>0</xdr:rowOff>
        </xdr:from>
        <xdr:to>
          <xdr:col>40</xdr:col>
          <xdr:colOff>114300</xdr:colOff>
          <xdr:row>103</xdr:row>
          <xdr:rowOff>171450</xdr:rowOff>
        </xdr:to>
        <xdr:sp macro="" textlink="">
          <xdr:nvSpPr>
            <xdr:cNvPr id="62457" name="Group Box 選16-3" hidden="1">
              <a:extLst>
                <a:ext uri="{63B3BB69-23CF-44E3-9099-C40C66FF867C}">
                  <a14:compatExt spid="_x0000_s62457"/>
                </a:ext>
                <a:ext uri="{FF2B5EF4-FFF2-40B4-BE49-F238E27FC236}">
                  <a16:creationId xmlns:a16="http://schemas.microsoft.com/office/drawing/2014/main" id="{00000000-0008-0000-0400-0000F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105</xdr:row>
          <xdr:rowOff>180975</xdr:rowOff>
        </xdr:from>
        <xdr:to>
          <xdr:col>40</xdr:col>
          <xdr:colOff>85725</xdr:colOff>
          <xdr:row>108</xdr:row>
          <xdr:rowOff>104775</xdr:rowOff>
        </xdr:to>
        <xdr:sp macro="" textlink="">
          <xdr:nvSpPr>
            <xdr:cNvPr id="62458" name="Group Box 選17-1" hidden="1">
              <a:extLst>
                <a:ext uri="{63B3BB69-23CF-44E3-9099-C40C66FF867C}">
                  <a14:compatExt spid="_x0000_s62458"/>
                </a:ext>
                <a:ext uri="{FF2B5EF4-FFF2-40B4-BE49-F238E27FC236}">
                  <a16:creationId xmlns:a16="http://schemas.microsoft.com/office/drawing/2014/main" id="{00000000-0008-0000-0400-0000F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112</xdr:row>
          <xdr:rowOff>66675</xdr:rowOff>
        </xdr:from>
        <xdr:to>
          <xdr:col>40</xdr:col>
          <xdr:colOff>123825</xdr:colOff>
          <xdr:row>115</xdr:row>
          <xdr:rowOff>9525</xdr:rowOff>
        </xdr:to>
        <xdr:sp macro="" textlink="">
          <xdr:nvSpPr>
            <xdr:cNvPr id="62459" name="Group Box 選17-2" hidden="1">
              <a:extLst>
                <a:ext uri="{63B3BB69-23CF-44E3-9099-C40C66FF867C}">
                  <a14:compatExt spid="_x0000_s62459"/>
                </a:ext>
                <a:ext uri="{FF2B5EF4-FFF2-40B4-BE49-F238E27FC236}">
                  <a16:creationId xmlns:a16="http://schemas.microsoft.com/office/drawing/2014/main" id="{00000000-0008-0000-0400-0000F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114</xdr:row>
          <xdr:rowOff>38100</xdr:rowOff>
        </xdr:from>
        <xdr:to>
          <xdr:col>40</xdr:col>
          <xdr:colOff>114300</xdr:colOff>
          <xdr:row>116</xdr:row>
          <xdr:rowOff>85725</xdr:rowOff>
        </xdr:to>
        <xdr:sp macro="" textlink="">
          <xdr:nvSpPr>
            <xdr:cNvPr id="62460" name="Group Box 選17-3" hidden="1">
              <a:extLst>
                <a:ext uri="{63B3BB69-23CF-44E3-9099-C40C66FF867C}">
                  <a14:compatExt spid="_x0000_s62460"/>
                </a:ext>
                <a:ext uri="{FF2B5EF4-FFF2-40B4-BE49-F238E27FC236}">
                  <a16:creationId xmlns:a16="http://schemas.microsoft.com/office/drawing/2014/main" id="{00000000-0008-0000-0400-0000F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132</xdr:row>
          <xdr:rowOff>0</xdr:rowOff>
        </xdr:from>
        <xdr:to>
          <xdr:col>40</xdr:col>
          <xdr:colOff>171450</xdr:colOff>
          <xdr:row>133</xdr:row>
          <xdr:rowOff>47625</xdr:rowOff>
        </xdr:to>
        <xdr:sp macro="" textlink="">
          <xdr:nvSpPr>
            <xdr:cNvPr id="62461" name="Group Box 選18-1" hidden="1">
              <a:extLst>
                <a:ext uri="{63B3BB69-23CF-44E3-9099-C40C66FF867C}">
                  <a14:compatExt spid="_x0000_s62461"/>
                </a:ext>
                <a:ext uri="{FF2B5EF4-FFF2-40B4-BE49-F238E27FC236}">
                  <a16:creationId xmlns:a16="http://schemas.microsoft.com/office/drawing/2014/main" id="{00000000-0008-0000-0400-0000F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132</xdr:row>
          <xdr:rowOff>0</xdr:rowOff>
        </xdr:from>
        <xdr:to>
          <xdr:col>40</xdr:col>
          <xdr:colOff>142875</xdr:colOff>
          <xdr:row>133</xdr:row>
          <xdr:rowOff>28575</xdr:rowOff>
        </xdr:to>
        <xdr:sp macro="" textlink="">
          <xdr:nvSpPr>
            <xdr:cNvPr id="62462" name="Group Box 選18-2" hidden="1">
              <a:extLst>
                <a:ext uri="{63B3BB69-23CF-44E3-9099-C40C66FF867C}">
                  <a14:compatExt spid="_x0000_s62462"/>
                </a:ext>
                <a:ext uri="{FF2B5EF4-FFF2-40B4-BE49-F238E27FC236}">
                  <a16:creationId xmlns:a16="http://schemas.microsoft.com/office/drawing/2014/main" id="{00000000-0008-0000-0400-0000F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132</xdr:row>
          <xdr:rowOff>0</xdr:rowOff>
        </xdr:from>
        <xdr:to>
          <xdr:col>40</xdr:col>
          <xdr:colOff>152400</xdr:colOff>
          <xdr:row>133</xdr:row>
          <xdr:rowOff>9525</xdr:rowOff>
        </xdr:to>
        <xdr:sp macro="" textlink="">
          <xdr:nvSpPr>
            <xdr:cNvPr id="62463" name="Group Box 選18-3" hidden="1">
              <a:extLst>
                <a:ext uri="{63B3BB69-23CF-44E3-9099-C40C66FF867C}">
                  <a14:compatExt spid="_x0000_s62463"/>
                </a:ext>
                <a:ext uri="{FF2B5EF4-FFF2-40B4-BE49-F238E27FC236}">
                  <a16:creationId xmlns:a16="http://schemas.microsoft.com/office/drawing/2014/main" id="{00000000-0008-0000-0400-0000F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132</xdr:row>
          <xdr:rowOff>0</xdr:rowOff>
        </xdr:from>
        <xdr:to>
          <xdr:col>40</xdr:col>
          <xdr:colOff>114300</xdr:colOff>
          <xdr:row>133</xdr:row>
          <xdr:rowOff>28575</xdr:rowOff>
        </xdr:to>
        <xdr:sp macro="" textlink="">
          <xdr:nvSpPr>
            <xdr:cNvPr id="69632" name="Group Box 必5-1" hidden="1">
              <a:extLst>
                <a:ext uri="{63B3BB69-23CF-44E3-9099-C40C66FF867C}">
                  <a14:compatExt spid="_x0000_s69632"/>
                </a:ext>
                <a:ext uri="{FF2B5EF4-FFF2-40B4-BE49-F238E27FC236}">
                  <a16:creationId xmlns:a16="http://schemas.microsoft.com/office/drawing/2014/main" id="{00000000-0008-0000-0400-00000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132</xdr:row>
          <xdr:rowOff>0</xdr:rowOff>
        </xdr:from>
        <xdr:to>
          <xdr:col>41</xdr:col>
          <xdr:colOff>0</xdr:colOff>
          <xdr:row>133</xdr:row>
          <xdr:rowOff>9525</xdr:rowOff>
        </xdr:to>
        <xdr:sp macro="" textlink="">
          <xdr:nvSpPr>
            <xdr:cNvPr id="69633" name="Group Box 必5-2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4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132</xdr:row>
          <xdr:rowOff>0</xdr:rowOff>
        </xdr:from>
        <xdr:to>
          <xdr:col>40</xdr:col>
          <xdr:colOff>171450</xdr:colOff>
          <xdr:row>133</xdr:row>
          <xdr:rowOff>9525</xdr:rowOff>
        </xdr:to>
        <xdr:sp macro="" textlink="">
          <xdr:nvSpPr>
            <xdr:cNvPr id="69634" name="Group Box 必5-3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4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132</xdr:row>
          <xdr:rowOff>0</xdr:rowOff>
        </xdr:from>
        <xdr:to>
          <xdr:col>40</xdr:col>
          <xdr:colOff>19050</xdr:colOff>
          <xdr:row>133</xdr:row>
          <xdr:rowOff>19050</xdr:rowOff>
        </xdr:to>
        <xdr:sp macro="" textlink="">
          <xdr:nvSpPr>
            <xdr:cNvPr id="69635" name="Group Box 必6-1" hidden="1">
              <a:extLst>
                <a:ext uri="{63B3BB69-23CF-44E3-9099-C40C66FF867C}">
                  <a14:compatExt spid="_x0000_s69635"/>
                </a:ext>
                <a:ext uri="{FF2B5EF4-FFF2-40B4-BE49-F238E27FC236}">
                  <a16:creationId xmlns:a16="http://schemas.microsoft.com/office/drawing/2014/main" id="{00000000-0008-0000-0400-00000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132</xdr:row>
          <xdr:rowOff>0</xdr:rowOff>
        </xdr:from>
        <xdr:to>
          <xdr:col>40</xdr:col>
          <xdr:colOff>123825</xdr:colOff>
          <xdr:row>133</xdr:row>
          <xdr:rowOff>0</xdr:rowOff>
        </xdr:to>
        <xdr:sp macro="" textlink="">
          <xdr:nvSpPr>
            <xdr:cNvPr id="69636" name="Group Box 必6-2" hidden="1">
              <a:extLst>
                <a:ext uri="{63B3BB69-23CF-44E3-9099-C40C66FF867C}">
                  <a14:compatExt spid="_x0000_s69636"/>
                </a:ext>
                <a:ext uri="{FF2B5EF4-FFF2-40B4-BE49-F238E27FC236}">
                  <a16:creationId xmlns:a16="http://schemas.microsoft.com/office/drawing/2014/main" id="{00000000-0008-0000-0400-000004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132</xdr:row>
          <xdr:rowOff>0</xdr:rowOff>
        </xdr:from>
        <xdr:to>
          <xdr:col>40</xdr:col>
          <xdr:colOff>152400</xdr:colOff>
          <xdr:row>132</xdr:row>
          <xdr:rowOff>333375</xdr:rowOff>
        </xdr:to>
        <xdr:sp macro="" textlink="">
          <xdr:nvSpPr>
            <xdr:cNvPr id="69637" name="Group Box 必6-3" hidden="1">
              <a:extLst>
                <a:ext uri="{63B3BB69-23CF-44E3-9099-C40C66FF867C}">
                  <a14:compatExt spid="_x0000_s69637"/>
                </a:ext>
                <a:ext uri="{FF2B5EF4-FFF2-40B4-BE49-F238E27FC236}">
                  <a16:creationId xmlns:a16="http://schemas.microsoft.com/office/drawing/2014/main" id="{00000000-0008-0000-0400-00000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132</xdr:row>
          <xdr:rowOff>0</xdr:rowOff>
        </xdr:from>
        <xdr:to>
          <xdr:col>39</xdr:col>
          <xdr:colOff>190500</xdr:colOff>
          <xdr:row>133</xdr:row>
          <xdr:rowOff>9525</xdr:rowOff>
        </xdr:to>
        <xdr:sp macro="" textlink="">
          <xdr:nvSpPr>
            <xdr:cNvPr id="69638" name="Group Box 必7-1" hidden="1">
              <a:extLst>
                <a:ext uri="{63B3BB69-23CF-44E3-9099-C40C66FF867C}">
                  <a14:compatExt spid="_x0000_s69638"/>
                </a:ext>
                <a:ext uri="{FF2B5EF4-FFF2-40B4-BE49-F238E27FC236}">
                  <a16:creationId xmlns:a16="http://schemas.microsoft.com/office/drawing/2014/main" id="{00000000-0008-0000-0400-00000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132</xdr:row>
          <xdr:rowOff>0</xdr:rowOff>
        </xdr:from>
        <xdr:to>
          <xdr:col>40</xdr:col>
          <xdr:colOff>114300</xdr:colOff>
          <xdr:row>133</xdr:row>
          <xdr:rowOff>28575</xdr:rowOff>
        </xdr:to>
        <xdr:sp macro="" textlink="">
          <xdr:nvSpPr>
            <xdr:cNvPr id="69639" name="Group Box 必7-2" hidden="1">
              <a:extLst>
                <a:ext uri="{63B3BB69-23CF-44E3-9099-C40C66FF867C}">
                  <a14:compatExt spid="_x0000_s69639"/>
                </a:ext>
                <a:ext uri="{FF2B5EF4-FFF2-40B4-BE49-F238E27FC236}">
                  <a16:creationId xmlns:a16="http://schemas.microsoft.com/office/drawing/2014/main" id="{00000000-0008-0000-0400-00000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132</xdr:row>
          <xdr:rowOff>0</xdr:rowOff>
        </xdr:from>
        <xdr:to>
          <xdr:col>40</xdr:col>
          <xdr:colOff>133350</xdr:colOff>
          <xdr:row>132</xdr:row>
          <xdr:rowOff>323850</xdr:rowOff>
        </xdr:to>
        <xdr:sp macro="" textlink="">
          <xdr:nvSpPr>
            <xdr:cNvPr id="69640" name="Group Box 必7-3" hidden="1">
              <a:extLst>
                <a:ext uri="{63B3BB69-23CF-44E3-9099-C40C66FF867C}">
                  <a14:compatExt spid="_x0000_s69640"/>
                </a:ext>
                <a:ext uri="{FF2B5EF4-FFF2-40B4-BE49-F238E27FC236}">
                  <a16:creationId xmlns:a16="http://schemas.microsoft.com/office/drawing/2014/main" id="{00000000-0008-0000-0400-00000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132</xdr:row>
          <xdr:rowOff>0</xdr:rowOff>
        </xdr:from>
        <xdr:to>
          <xdr:col>40</xdr:col>
          <xdr:colOff>114300</xdr:colOff>
          <xdr:row>132</xdr:row>
          <xdr:rowOff>323850</xdr:rowOff>
        </xdr:to>
        <xdr:sp macro="" textlink="">
          <xdr:nvSpPr>
            <xdr:cNvPr id="69641" name="Group Box 必8-1" hidden="1">
              <a:extLst>
                <a:ext uri="{63B3BB69-23CF-44E3-9099-C40C66FF867C}">
                  <a14:compatExt spid="_x0000_s69641"/>
                </a:ext>
                <a:ext uri="{FF2B5EF4-FFF2-40B4-BE49-F238E27FC236}">
                  <a16:creationId xmlns:a16="http://schemas.microsoft.com/office/drawing/2014/main" id="{00000000-0008-0000-0400-00000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132</xdr:row>
          <xdr:rowOff>0</xdr:rowOff>
        </xdr:from>
        <xdr:to>
          <xdr:col>40</xdr:col>
          <xdr:colOff>133350</xdr:colOff>
          <xdr:row>133</xdr:row>
          <xdr:rowOff>9525</xdr:rowOff>
        </xdr:to>
        <xdr:sp macro="" textlink="">
          <xdr:nvSpPr>
            <xdr:cNvPr id="69642" name="Group Box 必8-2" hidden="1">
              <a:extLst>
                <a:ext uri="{63B3BB69-23CF-44E3-9099-C40C66FF867C}">
                  <a14:compatExt spid="_x0000_s69642"/>
                </a:ext>
                <a:ext uri="{FF2B5EF4-FFF2-40B4-BE49-F238E27FC236}">
                  <a16:creationId xmlns:a16="http://schemas.microsoft.com/office/drawing/2014/main" id="{00000000-0008-0000-0400-00000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132</xdr:row>
          <xdr:rowOff>0</xdr:rowOff>
        </xdr:from>
        <xdr:to>
          <xdr:col>40</xdr:col>
          <xdr:colOff>152400</xdr:colOff>
          <xdr:row>133</xdr:row>
          <xdr:rowOff>0</xdr:rowOff>
        </xdr:to>
        <xdr:sp macro="" textlink="">
          <xdr:nvSpPr>
            <xdr:cNvPr id="69643" name="Group Box 必8-3" hidden="1">
              <a:extLst>
                <a:ext uri="{63B3BB69-23CF-44E3-9099-C40C66FF867C}">
                  <a14:compatExt spid="_x0000_s69643"/>
                </a:ext>
                <a:ext uri="{FF2B5EF4-FFF2-40B4-BE49-F238E27FC236}">
                  <a16:creationId xmlns:a16="http://schemas.microsoft.com/office/drawing/2014/main" id="{00000000-0008-0000-0400-00000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132</xdr:row>
          <xdr:rowOff>0</xdr:rowOff>
        </xdr:from>
        <xdr:to>
          <xdr:col>40</xdr:col>
          <xdr:colOff>133350</xdr:colOff>
          <xdr:row>133</xdr:row>
          <xdr:rowOff>76200</xdr:rowOff>
        </xdr:to>
        <xdr:sp macro="" textlink="">
          <xdr:nvSpPr>
            <xdr:cNvPr id="69644" name="Group Box 必9-1" hidden="1">
              <a:extLst>
                <a:ext uri="{63B3BB69-23CF-44E3-9099-C40C66FF867C}">
                  <a14:compatExt spid="_x0000_s69644"/>
                </a:ext>
                <a:ext uri="{FF2B5EF4-FFF2-40B4-BE49-F238E27FC236}">
                  <a16:creationId xmlns:a16="http://schemas.microsoft.com/office/drawing/2014/main" id="{00000000-0008-0000-0400-00000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132</xdr:row>
          <xdr:rowOff>0</xdr:rowOff>
        </xdr:from>
        <xdr:to>
          <xdr:col>40</xdr:col>
          <xdr:colOff>152400</xdr:colOff>
          <xdr:row>133</xdr:row>
          <xdr:rowOff>38100</xdr:rowOff>
        </xdr:to>
        <xdr:sp macro="" textlink="">
          <xdr:nvSpPr>
            <xdr:cNvPr id="69645" name="Group Box 必9-2" hidden="1">
              <a:extLst>
                <a:ext uri="{63B3BB69-23CF-44E3-9099-C40C66FF867C}">
                  <a14:compatExt spid="_x0000_s69645"/>
                </a:ext>
                <a:ext uri="{FF2B5EF4-FFF2-40B4-BE49-F238E27FC236}">
                  <a16:creationId xmlns:a16="http://schemas.microsoft.com/office/drawing/2014/main" id="{00000000-0008-0000-0400-00000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132</xdr:row>
          <xdr:rowOff>0</xdr:rowOff>
        </xdr:from>
        <xdr:to>
          <xdr:col>40</xdr:col>
          <xdr:colOff>152400</xdr:colOff>
          <xdr:row>133</xdr:row>
          <xdr:rowOff>9525</xdr:rowOff>
        </xdr:to>
        <xdr:sp macro="" textlink="">
          <xdr:nvSpPr>
            <xdr:cNvPr id="69646" name="Group Box 必9-3" hidden="1">
              <a:extLst>
                <a:ext uri="{63B3BB69-23CF-44E3-9099-C40C66FF867C}">
                  <a14:compatExt spid="_x0000_s69646"/>
                </a:ext>
                <a:ext uri="{FF2B5EF4-FFF2-40B4-BE49-F238E27FC236}">
                  <a16:creationId xmlns:a16="http://schemas.microsoft.com/office/drawing/2014/main" id="{00000000-0008-0000-0400-00000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132</xdr:row>
          <xdr:rowOff>0</xdr:rowOff>
        </xdr:from>
        <xdr:to>
          <xdr:col>40</xdr:col>
          <xdr:colOff>104775</xdr:colOff>
          <xdr:row>132</xdr:row>
          <xdr:rowOff>323850</xdr:rowOff>
        </xdr:to>
        <xdr:sp macro="" textlink="">
          <xdr:nvSpPr>
            <xdr:cNvPr id="69647" name="Group Box 必10-1" hidden="1">
              <a:extLst>
                <a:ext uri="{63B3BB69-23CF-44E3-9099-C40C66FF867C}">
                  <a14:compatExt spid="_x0000_s69647"/>
                </a:ext>
                <a:ext uri="{FF2B5EF4-FFF2-40B4-BE49-F238E27FC236}">
                  <a16:creationId xmlns:a16="http://schemas.microsoft.com/office/drawing/2014/main" id="{00000000-0008-0000-0400-00000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132</xdr:row>
          <xdr:rowOff>0</xdr:rowOff>
        </xdr:from>
        <xdr:to>
          <xdr:col>40</xdr:col>
          <xdr:colOff>152400</xdr:colOff>
          <xdr:row>133</xdr:row>
          <xdr:rowOff>9525</xdr:rowOff>
        </xdr:to>
        <xdr:sp macro="" textlink="">
          <xdr:nvSpPr>
            <xdr:cNvPr id="69648" name="Group Box 必10-2" hidden="1">
              <a:extLst>
                <a:ext uri="{63B3BB69-23CF-44E3-9099-C40C66FF867C}">
                  <a14:compatExt spid="_x0000_s69648"/>
                </a:ext>
                <a:ext uri="{FF2B5EF4-FFF2-40B4-BE49-F238E27FC236}">
                  <a16:creationId xmlns:a16="http://schemas.microsoft.com/office/drawing/2014/main" id="{00000000-0008-0000-0400-00001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132</xdr:row>
          <xdr:rowOff>0</xdr:rowOff>
        </xdr:from>
        <xdr:to>
          <xdr:col>40</xdr:col>
          <xdr:colOff>152400</xdr:colOff>
          <xdr:row>132</xdr:row>
          <xdr:rowOff>285750</xdr:rowOff>
        </xdr:to>
        <xdr:sp macro="" textlink="">
          <xdr:nvSpPr>
            <xdr:cNvPr id="69649" name="Group Box 必10-3" hidden="1">
              <a:extLst>
                <a:ext uri="{63B3BB69-23CF-44E3-9099-C40C66FF867C}">
                  <a14:compatExt spid="_x0000_s69649"/>
                </a:ext>
                <a:ext uri="{FF2B5EF4-FFF2-40B4-BE49-F238E27FC236}">
                  <a16:creationId xmlns:a16="http://schemas.microsoft.com/office/drawing/2014/main" id="{00000000-0008-0000-0400-00001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132</xdr:row>
          <xdr:rowOff>0</xdr:rowOff>
        </xdr:from>
        <xdr:to>
          <xdr:col>41</xdr:col>
          <xdr:colOff>114300</xdr:colOff>
          <xdr:row>133</xdr:row>
          <xdr:rowOff>66675</xdr:rowOff>
        </xdr:to>
        <xdr:sp macro="" textlink="">
          <xdr:nvSpPr>
            <xdr:cNvPr id="69653" name="Group Box 必11-1" hidden="1">
              <a:extLst>
                <a:ext uri="{63B3BB69-23CF-44E3-9099-C40C66FF867C}">
                  <a14:compatExt spid="_x0000_s69653"/>
                </a:ext>
                <a:ext uri="{FF2B5EF4-FFF2-40B4-BE49-F238E27FC236}">
                  <a16:creationId xmlns:a16="http://schemas.microsoft.com/office/drawing/2014/main" id="{00000000-0008-0000-0400-00001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132</xdr:row>
          <xdr:rowOff>0</xdr:rowOff>
        </xdr:from>
        <xdr:to>
          <xdr:col>40</xdr:col>
          <xdr:colOff>180975</xdr:colOff>
          <xdr:row>132</xdr:row>
          <xdr:rowOff>323850</xdr:rowOff>
        </xdr:to>
        <xdr:sp macro="" textlink="">
          <xdr:nvSpPr>
            <xdr:cNvPr id="69651" name="Group Box 必11-2" hidden="1">
              <a:extLst>
                <a:ext uri="{63B3BB69-23CF-44E3-9099-C40C66FF867C}">
                  <a14:compatExt spid="_x0000_s69651"/>
                </a:ext>
                <a:ext uri="{FF2B5EF4-FFF2-40B4-BE49-F238E27FC236}">
                  <a16:creationId xmlns:a16="http://schemas.microsoft.com/office/drawing/2014/main" id="{00000000-0008-0000-0400-00001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132</xdr:row>
          <xdr:rowOff>0</xdr:rowOff>
        </xdr:from>
        <xdr:to>
          <xdr:col>40</xdr:col>
          <xdr:colOff>152400</xdr:colOff>
          <xdr:row>132</xdr:row>
          <xdr:rowOff>285750</xdr:rowOff>
        </xdr:to>
        <xdr:sp macro="" textlink="">
          <xdr:nvSpPr>
            <xdr:cNvPr id="69652" name="Group Box 必11-3" hidden="1">
              <a:extLst>
                <a:ext uri="{63B3BB69-23CF-44E3-9099-C40C66FF867C}">
                  <a14:compatExt spid="_x0000_s69652"/>
                </a:ext>
                <a:ext uri="{FF2B5EF4-FFF2-40B4-BE49-F238E27FC236}">
                  <a16:creationId xmlns:a16="http://schemas.microsoft.com/office/drawing/2014/main" id="{00000000-0008-0000-0400-000014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132</xdr:row>
          <xdr:rowOff>0</xdr:rowOff>
        </xdr:from>
        <xdr:to>
          <xdr:col>40</xdr:col>
          <xdr:colOff>142875</xdr:colOff>
          <xdr:row>133</xdr:row>
          <xdr:rowOff>85725</xdr:rowOff>
        </xdr:to>
        <xdr:sp macro="" textlink="">
          <xdr:nvSpPr>
            <xdr:cNvPr id="69654" name="Group Box 選19-1" hidden="1">
              <a:extLst>
                <a:ext uri="{63B3BB69-23CF-44E3-9099-C40C66FF867C}">
                  <a14:compatExt spid="_x0000_s69654"/>
                </a:ext>
                <a:ext uri="{FF2B5EF4-FFF2-40B4-BE49-F238E27FC236}">
                  <a16:creationId xmlns:a16="http://schemas.microsoft.com/office/drawing/2014/main" id="{00000000-0008-0000-0400-00001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132</xdr:row>
          <xdr:rowOff>0</xdr:rowOff>
        </xdr:from>
        <xdr:to>
          <xdr:col>40</xdr:col>
          <xdr:colOff>142875</xdr:colOff>
          <xdr:row>133</xdr:row>
          <xdr:rowOff>47625</xdr:rowOff>
        </xdr:to>
        <xdr:sp macro="" textlink="">
          <xdr:nvSpPr>
            <xdr:cNvPr id="69655" name="Group Box 選19-2" hidden="1">
              <a:extLst>
                <a:ext uri="{63B3BB69-23CF-44E3-9099-C40C66FF867C}">
                  <a14:compatExt spid="_x0000_s69655"/>
                </a:ext>
                <a:ext uri="{FF2B5EF4-FFF2-40B4-BE49-F238E27FC236}">
                  <a16:creationId xmlns:a16="http://schemas.microsoft.com/office/drawing/2014/main" id="{00000000-0008-0000-0400-00001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132</xdr:row>
          <xdr:rowOff>0</xdr:rowOff>
        </xdr:from>
        <xdr:to>
          <xdr:col>40</xdr:col>
          <xdr:colOff>123825</xdr:colOff>
          <xdr:row>132</xdr:row>
          <xdr:rowOff>323850</xdr:rowOff>
        </xdr:to>
        <xdr:sp macro="" textlink="">
          <xdr:nvSpPr>
            <xdr:cNvPr id="69656" name="Group Box 選19-3" hidden="1">
              <a:extLst>
                <a:ext uri="{63B3BB69-23CF-44E3-9099-C40C66FF867C}">
                  <a14:compatExt spid="_x0000_s69656"/>
                </a:ext>
                <a:ext uri="{FF2B5EF4-FFF2-40B4-BE49-F238E27FC236}">
                  <a16:creationId xmlns:a16="http://schemas.microsoft.com/office/drawing/2014/main" id="{00000000-0008-0000-0400-00001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132</xdr:row>
          <xdr:rowOff>0</xdr:rowOff>
        </xdr:from>
        <xdr:to>
          <xdr:col>40</xdr:col>
          <xdr:colOff>114300</xdr:colOff>
          <xdr:row>132</xdr:row>
          <xdr:rowOff>295275</xdr:rowOff>
        </xdr:to>
        <xdr:sp macro="" textlink="">
          <xdr:nvSpPr>
            <xdr:cNvPr id="69657" name="Group Box 選20-1" hidden="1">
              <a:extLst>
                <a:ext uri="{63B3BB69-23CF-44E3-9099-C40C66FF867C}">
                  <a14:compatExt spid="_x0000_s69657"/>
                </a:ext>
                <a:ext uri="{FF2B5EF4-FFF2-40B4-BE49-F238E27FC236}">
                  <a16:creationId xmlns:a16="http://schemas.microsoft.com/office/drawing/2014/main" id="{00000000-0008-0000-0400-00001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132</xdr:row>
          <xdr:rowOff>0</xdr:rowOff>
        </xdr:from>
        <xdr:to>
          <xdr:col>40</xdr:col>
          <xdr:colOff>104775</xdr:colOff>
          <xdr:row>132</xdr:row>
          <xdr:rowOff>323850</xdr:rowOff>
        </xdr:to>
        <xdr:sp macro="" textlink="">
          <xdr:nvSpPr>
            <xdr:cNvPr id="69658" name="Group Box 選20-2" hidden="1">
              <a:extLst>
                <a:ext uri="{63B3BB69-23CF-44E3-9099-C40C66FF867C}">
                  <a14:compatExt spid="_x0000_s69658"/>
                </a:ext>
                <a:ext uri="{FF2B5EF4-FFF2-40B4-BE49-F238E27FC236}">
                  <a16:creationId xmlns:a16="http://schemas.microsoft.com/office/drawing/2014/main" id="{00000000-0008-0000-0400-00001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132</xdr:row>
          <xdr:rowOff>0</xdr:rowOff>
        </xdr:from>
        <xdr:to>
          <xdr:col>40</xdr:col>
          <xdr:colOff>142875</xdr:colOff>
          <xdr:row>133</xdr:row>
          <xdr:rowOff>0</xdr:rowOff>
        </xdr:to>
        <xdr:sp macro="" textlink="">
          <xdr:nvSpPr>
            <xdr:cNvPr id="69659" name="Group Box 選20-3" hidden="1">
              <a:extLst>
                <a:ext uri="{63B3BB69-23CF-44E3-9099-C40C66FF867C}">
                  <a14:compatExt spid="_x0000_s69659"/>
                </a:ext>
                <a:ext uri="{FF2B5EF4-FFF2-40B4-BE49-F238E27FC236}">
                  <a16:creationId xmlns:a16="http://schemas.microsoft.com/office/drawing/2014/main" id="{00000000-0008-0000-0400-00001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132</xdr:row>
          <xdr:rowOff>0</xdr:rowOff>
        </xdr:from>
        <xdr:to>
          <xdr:col>40</xdr:col>
          <xdr:colOff>38100</xdr:colOff>
          <xdr:row>132</xdr:row>
          <xdr:rowOff>323850</xdr:rowOff>
        </xdr:to>
        <xdr:sp macro="" textlink="">
          <xdr:nvSpPr>
            <xdr:cNvPr id="69660" name="Group Box 選21-1" hidden="1">
              <a:extLst>
                <a:ext uri="{63B3BB69-23CF-44E3-9099-C40C66FF867C}">
                  <a14:compatExt spid="_x0000_s69660"/>
                </a:ext>
                <a:ext uri="{FF2B5EF4-FFF2-40B4-BE49-F238E27FC236}">
                  <a16:creationId xmlns:a16="http://schemas.microsoft.com/office/drawing/2014/main" id="{00000000-0008-0000-0400-00001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132</xdr:row>
          <xdr:rowOff>0</xdr:rowOff>
        </xdr:from>
        <xdr:to>
          <xdr:col>40</xdr:col>
          <xdr:colOff>123825</xdr:colOff>
          <xdr:row>133</xdr:row>
          <xdr:rowOff>47625</xdr:rowOff>
        </xdr:to>
        <xdr:sp macro="" textlink="">
          <xdr:nvSpPr>
            <xdr:cNvPr id="69661" name="Group Box 選21-2" hidden="1">
              <a:extLst>
                <a:ext uri="{63B3BB69-23CF-44E3-9099-C40C66FF867C}">
                  <a14:compatExt spid="_x0000_s69661"/>
                </a:ext>
                <a:ext uri="{FF2B5EF4-FFF2-40B4-BE49-F238E27FC236}">
                  <a16:creationId xmlns:a16="http://schemas.microsoft.com/office/drawing/2014/main" id="{00000000-0008-0000-0400-00001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132</xdr:row>
          <xdr:rowOff>0</xdr:rowOff>
        </xdr:from>
        <xdr:to>
          <xdr:col>40</xdr:col>
          <xdr:colOff>171450</xdr:colOff>
          <xdr:row>133</xdr:row>
          <xdr:rowOff>28575</xdr:rowOff>
        </xdr:to>
        <xdr:sp macro="" textlink="">
          <xdr:nvSpPr>
            <xdr:cNvPr id="69662" name="Group Box 選21-3" hidden="1">
              <a:extLst>
                <a:ext uri="{63B3BB69-23CF-44E3-9099-C40C66FF867C}">
                  <a14:compatExt spid="_x0000_s69662"/>
                </a:ext>
                <a:ext uri="{FF2B5EF4-FFF2-40B4-BE49-F238E27FC236}">
                  <a16:creationId xmlns:a16="http://schemas.microsoft.com/office/drawing/2014/main" id="{00000000-0008-0000-0400-00001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132</xdr:row>
          <xdr:rowOff>0</xdr:rowOff>
        </xdr:from>
        <xdr:to>
          <xdr:col>40</xdr:col>
          <xdr:colOff>38100</xdr:colOff>
          <xdr:row>132</xdr:row>
          <xdr:rowOff>342900</xdr:rowOff>
        </xdr:to>
        <xdr:sp macro="" textlink="">
          <xdr:nvSpPr>
            <xdr:cNvPr id="69663" name="Group Box 選22-1" hidden="1">
              <a:extLst>
                <a:ext uri="{63B3BB69-23CF-44E3-9099-C40C66FF867C}">
                  <a14:compatExt spid="_x0000_s69663"/>
                </a:ext>
                <a:ext uri="{FF2B5EF4-FFF2-40B4-BE49-F238E27FC236}">
                  <a16:creationId xmlns:a16="http://schemas.microsoft.com/office/drawing/2014/main" id="{00000000-0008-0000-0400-00001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132</xdr:row>
          <xdr:rowOff>0</xdr:rowOff>
        </xdr:from>
        <xdr:to>
          <xdr:col>40</xdr:col>
          <xdr:colOff>152400</xdr:colOff>
          <xdr:row>133</xdr:row>
          <xdr:rowOff>9525</xdr:rowOff>
        </xdr:to>
        <xdr:sp macro="" textlink="">
          <xdr:nvSpPr>
            <xdr:cNvPr id="69664" name="Group Box 選22-2" hidden="1">
              <a:extLst>
                <a:ext uri="{63B3BB69-23CF-44E3-9099-C40C66FF867C}">
                  <a14:compatExt spid="_x0000_s69664"/>
                </a:ext>
                <a:ext uri="{FF2B5EF4-FFF2-40B4-BE49-F238E27FC236}">
                  <a16:creationId xmlns:a16="http://schemas.microsoft.com/office/drawing/2014/main" id="{00000000-0008-0000-0400-00002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132</xdr:row>
          <xdr:rowOff>0</xdr:rowOff>
        </xdr:from>
        <xdr:to>
          <xdr:col>40</xdr:col>
          <xdr:colOff>142875</xdr:colOff>
          <xdr:row>133</xdr:row>
          <xdr:rowOff>19050</xdr:rowOff>
        </xdr:to>
        <xdr:sp macro="" textlink="">
          <xdr:nvSpPr>
            <xdr:cNvPr id="69665" name="Group Box 選22-3" hidden="1">
              <a:extLst>
                <a:ext uri="{63B3BB69-23CF-44E3-9099-C40C66FF867C}">
                  <a14:compatExt spid="_x0000_s69665"/>
                </a:ext>
                <a:ext uri="{FF2B5EF4-FFF2-40B4-BE49-F238E27FC236}">
                  <a16:creationId xmlns:a16="http://schemas.microsoft.com/office/drawing/2014/main" id="{00000000-0008-0000-0400-00002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132</xdr:row>
          <xdr:rowOff>0</xdr:rowOff>
        </xdr:from>
        <xdr:to>
          <xdr:col>40</xdr:col>
          <xdr:colOff>133350</xdr:colOff>
          <xdr:row>133</xdr:row>
          <xdr:rowOff>76200</xdr:rowOff>
        </xdr:to>
        <xdr:sp macro="" textlink="">
          <xdr:nvSpPr>
            <xdr:cNvPr id="69666" name="Group Box 選23-1" hidden="1">
              <a:extLst>
                <a:ext uri="{63B3BB69-23CF-44E3-9099-C40C66FF867C}">
                  <a14:compatExt spid="_x0000_s69666"/>
                </a:ext>
                <a:ext uri="{FF2B5EF4-FFF2-40B4-BE49-F238E27FC236}">
                  <a16:creationId xmlns:a16="http://schemas.microsoft.com/office/drawing/2014/main" id="{00000000-0008-0000-0400-00002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132</xdr:row>
          <xdr:rowOff>0</xdr:rowOff>
        </xdr:from>
        <xdr:to>
          <xdr:col>40</xdr:col>
          <xdr:colOff>123825</xdr:colOff>
          <xdr:row>133</xdr:row>
          <xdr:rowOff>57150</xdr:rowOff>
        </xdr:to>
        <xdr:sp macro="" textlink="">
          <xdr:nvSpPr>
            <xdr:cNvPr id="69667" name="Group Box 選23-2" hidden="1">
              <a:extLst>
                <a:ext uri="{63B3BB69-23CF-44E3-9099-C40C66FF867C}">
                  <a14:compatExt spid="_x0000_s69667"/>
                </a:ext>
                <a:ext uri="{FF2B5EF4-FFF2-40B4-BE49-F238E27FC236}">
                  <a16:creationId xmlns:a16="http://schemas.microsoft.com/office/drawing/2014/main" id="{00000000-0008-0000-0400-00002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132</xdr:row>
          <xdr:rowOff>0</xdr:rowOff>
        </xdr:from>
        <xdr:to>
          <xdr:col>40</xdr:col>
          <xdr:colOff>152400</xdr:colOff>
          <xdr:row>132</xdr:row>
          <xdr:rowOff>314325</xdr:rowOff>
        </xdr:to>
        <xdr:sp macro="" textlink="">
          <xdr:nvSpPr>
            <xdr:cNvPr id="69668" name="Group Box 選23-3" hidden="1">
              <a:extLst>
                <a:ext uri="{63B3BB69-23CF-44E3-9099-C40C66FF867C}">
                  <a14:compatExt spid="_x0000_s69668"/>
                </a:ext>
                <a:ext uri="{FF2B5EF4-FFF2-40B4-BE49-F238E27FC236}">
                  <a16:creationId xmlns:a16="http://schemas.microsoft.com/office/drawing/2014/main" id="{00000000-0008-0000-0400-000024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132</xdr:row>
          <xdr:rowOff>0</xdr:rowOff>
        </xdr:from>
        <xdr:to>
          <xdr:col>40</xdr:col>
          <xdr:colOff>152400</xdr:colOff>
          <xdr:row>133</xdr:row>
          <xdr:rowOff>9525</xdr:rowOff>
        </xdr:to>
        <xdr:sp macro="" textlink="">
          <xdr:nvSpPr>
            <xdr:cNvPr id="69670" name="Group Box 選24-1" hidden="1">
              <a:extLst>
                <a:ext uri="{63B3BB69-23CF-44E3-9099-C40C66FF867C}">
                  <a14:compatExt spid="_x0000_s69670"/>
                </a:ext>
                <a:ext uri="{FF2B5EF4-FFF2-40B4-BE49-F238E27FC236}">
                  <a16:creationId xmlns:a16="http://schemas.microsoft.com/office/drawing/2014/main" id="{00000000-0008-0000-0400-00002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132</xdr:row>
          <xdr:rowOff>0</xdr:rowOff>
        </xdr:from>
        <xdr:to>
          <xdr:col>40</xdr:col>
          <xdr:colOff>133350</xdr:colOff>
          <xdr:row>132</xdr:row>
          <xdr:rowOff>333375</xdr:rowOff>
        </xdr:to>
        <xdr:sp macro="" textlink="">
          <xdr:nvSpPr>
            <xdr:cNvPr id="69671" name="Group Box 選24-2" hidden="1">
              <a:extLst>
                <a:ext uri="{63B3BB69-23CF-44E3-9099-C40C66FF867C}">
                  <a14:compatExt spid="_x0000_s69671"/>
                </a:ext>
                <a:ext uri="{FF2B5EF4-FFF2-40B4-BE49-F238E27FC236}">
                  <a16:creationId xmlns:a16="http://schemas.microsoft.com/office/drawing/2014/main" id="{00000000-0008-0000-0400-00002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132</xdr:row>
          <xdr:rowOff>0</xdr:rowOff>
        </xdr:from>
        <xdr:to>
          <xdr:col>40</xdr:col>
          <xdr:colOff>152400</xdr:colOff>
          <xdr:row>132</xdr:row>
          <xdr:rowOff>333375</xdr:rowOff>
        </xdr:to>
        <xdr:sp macro="" textlink="">
          <xdr:nvSpPr>
            <xdr:cNvPr id="69672" name="Group Box 選24-3" hidden="1">
              <a:extLst>
                <a:ext uri="{63B3BB69-23CF-44E3-9099-C40C66FF867C}">
                  <a14:compatExt spid="_x0000_s69672"/>
                </a:ext>
                <a:ext uri="{FF2B5EF4-FFF2-40B4-BE49-F238E27FC236}">
                  <a16:creationId xmlns:a16="http://schemas.microsoft.com/office/drawing/2014/main" id="{00000000-0008-0000-0400-00002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167</xdr:row>
          <xdr:rowOff>0</xdr:rowOff>
        </xdr:from>
        <xdr:to>
          <xdr:col>40</xdr:col>
          <xdr:colOff>114300</xdr:colOff>
          <xdr:row>169</xdr:row>
          <xdr:rowOff>142875</xdr:rowOff>
        </xdr:to>
        <xdr:sp macro="" textlink="">
          <xdr:nvSpPr>
            <xdr:cNvPr id="69673" name="Group Box 必13-1" hidden="1">
              <a:extLst>
                <a:ext uri="{63B3BB69-23CF-44E3-9099-C40C66FF867C}">
                  <a14:compatExt spid="_x0000_s69673"/>
                </a:ext>
                <a:ext uri="{FF2B5EF4-FFF2-40B4-BE49-F238E27FC236}">
                  <a16:creationId xmlns:a16="http://schemas.microsoft.com/office/drawing/2014/main" id="{00000000-0008-0000-0400-00002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167</xdr:row>
          <xdr:rowOff>0</xdr:rowOff>
        </xdr:from>
        <xdr:to>
          <xdr:col>40</xdr:col>
          <xdr:colOff>152400</xdr:colOff>
          <xdr:row>169</xdr:row>
          <xdr:rowOff>190500</xdr:rowOff>
        </xdr:to>
        <xdr:sp macro="" textlink="">
          <xdr:nvSpPr>
            <xdr:cNvPr id="69674" name="Group Box 必13-2" hidden="1">
              <a:extLst>
                <a:ext uri="{63B3BB69-23CF-44E3-9099-C40C66FF867C}">
                  <a14:compatExt spid="_x0000_s69674"/>
                </a:ext>
                <a:ext uri="{FF2B5EF4-FFF2-40B4-BE49-F238E27FC236}">
                  <a16:creationId xmlns:a16="http://schemas.microsoft.com/office/drawing/2014/main" id="{00000000-0008-0000-0400-00002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167</xdr:row>
          <xdr:rowOff>0</xdr:rowOff>
        </xdr:from>
        <xdr:to>
          <xdr:col>40</xdr:col>
          <xdr:colOff>180975</xdr:colOff>
          <xdr:row>169</xdr:row>
          <xdr:rowOff>133350</xdr:rowOff>
        </xdr:to>
        <xdr:sp macro="" textlink="">
          <xdr:nvSpPr>
            <xdr:cNvPr id="69675" name="Group Box 必13-3" hidden="1">
              <a:extLst>
                <a:ext uri="{63B3BB69-23CF-44E3-9099-C40C66FF867C}">
                  <a14:compatExt spid="_x0000_s69675"/>
                </a:ext>
                <a:ext uri="{FF2B5EF4-FFF2-40B4-BE49-F238E27FC236}">
                  <a16:creationId xmlns:a16="http://schemas.microsoft.com/office/drawing/2014/main" id="{00000000-0008-0000-0400-00002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167</xdr:row>
          <xdr:rowOff>0</xdr:rowOff>
        </xdr:from>
        <xdr:to>
          <xdr:col>40</xdr:col>
          <xdr:colOff>57150</xdr:colOff>
          <xdr:row>169</xdr:row>
          <xdr:rowOff>161925</xdr:rowOff>
        </xdr:to>
        <xdr:sp macro="" textlink="">
          <xdr:nvSpPr>
            <xdr:cNvPr id="69676" name="Group Box 必14-1" hidden="1">
              <a:extLst>
                <a:ext uri="{63B3BB69-23CF-44E3-9099-C40C66FF867C}">
                  <a14:compatExt spid="_x0000_s69676"/>
                </a:ext>
                <a:ext uri="{FF2B5EF4-FFF2-40B4-BE49-F238E27FC236}">
                  <a16:creationId xmlns:a16="http://schemas.microsoft.com/office/drawing/2014/main" id="{00000000-0008-0000-0400-00002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167</xdr:row>
          <xdr:rowOff>0</xdr:rowOff>
        </xdr:from>
        <xdr:to>
          <xdr:col>40</xdr:col>
          <xdr:colOff>66675</xdr:colOff>
          <xdr:row>169</xdr:row>
          <xdr:rowOff>171450</xdr:rowOff>
        </xdr:to>
        <xdr:sp macro="" textlink="">
          <xdr:nvSpPr>
            <xdr:cNvPr id="69677" name="Group Box 必14-2" hidden="1">
              <a:extLst>
                <a:ext uri="{63B3BB69-23CF-44E3-9099-C40C66FF867C}">
                  <a14:compatExt spid="_x0000_s69677"/>
                </a:ext>
                <a:ext uri="{FF2B5EF4-FFF2-40B4-BE49-F238E27FC236}">
                  <a16:creationId xmlns:a16="http://schemas.microsoft.com/office/drawing/2014/main" id="{00000000-0008-0000-0400-00002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167</xdr:row>
          <xdr:rowOff>0</xdr:rowOff>
        </xdr:from>
        <xdr:to>
          <xdr:col>40</xdr:col>
          <xdr:colOff>104775</xdr:colOff>
          <xdr:row>169</xdr:row>
          <xdr:rowOff>85725</xdr:rowOff>
        </xdr:to>
        <xdr:sp macro="" textlink="">
          <xdr:nvSpPr>
            <xdr:cNvPr id="69678" name="Group Box 必14-3" hidden="1">
              <a:extLst>
                <a:ext uri="{63B3BB69-23CF-44E3-9099-C40C66FF867C}">
                  <a14:compatExt spid="_x0000_s69678"/>
                </a:ext>
                <a:ext uri="{FF2B5EF4-FFF2-40B4-BE49-F238E27FC236}">
                  <a16:creationId xmlns:a16="http://schemas.microsoft.com/office/drawing/2014/main" id="{00000000-0008-0000-0400-00002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167</xdr:row>
          <xdr:rowOff>0</xdr:rowOff>
        </xdr:from>
        <xdr:to>
          <xdr:col>39</xdr:col>
          <xdr:colOff>114300</xdr:colOff>
          <xdr:row>169</xdr:row>
          <xdr:rowOff>142875</xdr:rowOff>
        </xdr:to>
        <xdr:sp macro="" textlink="">
          <xdr:nvSpPr>
            <xdr:cNvPr id="69679" name="Group Box 必15-1" hidden="1">
              <a:extLst>
                <a:ext uri="{63B3BB69-23CF-44E3-9099-C40C66FF867C}">
                  <a14:compatExt spid="_x0000_s69679"/>
                </a:ext>
                <a:ext uri="{FF2B5EF4-FFF2-40B4-BE49-F238E27FC236}">
                  <a16:creationId xmlns:a16="http://schemas.microsoft.com/office/drawing/2014/main" id="{00000000-0008-0000-0400-00002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167</xdr:row>
          <xdr:rowOff>0</xdr:rowOff>
        </xdr:from>
        <xdr:to>
          <xdr:col>40</xdr:col>
          <xdr:colOff>123825</xdr:colOff>
          <xdr:row>169</xdr:row>
          <xdr:rowOff>295275</xdr:rowOff>
        </xdr:to>
        <xdr:sp macro="" textlink="">
          <xdr:nvSpPr>
            <xdr:cNvPr id="69680" name="Group Box 必15-2" hidden="1">
              <a:extLst>
                <a:ext uri="{63B3BB69-23CF-44E3-9099-C40C66FF867C}">
                  <a14:compatExt spid="_x0000_s69680"/>
                </a:ext>
                <a:ext uri="{FF2B5EF4-FFF2-40B4-BE49-F238E27FC236}">
                  <a16:creationId xmlns:a16="http://schemas.microsoft.com/office/drawing/2014/main" id="{00000000-0008-0000-0400-00003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167</xdr:row>
          <xdr:rowOff>0</xdr:rowOff>
        </xdr:from>
        <xdr:to>
          <xdr:col>40</xdr:col>
          <xdr:colOff>152400</xdr:colOff>
          <xdr:row>169</xdr:row>
          <xdr:rowOff>152400</xdr:rowOff>
        </xdr:to>
        <xdr:sp macro="" textlink="">
          <xdr:nvSpPr>
            <xdr:cNvPr id="69681" name="Group Box 必15-3" hidden="1">
              <a:extLst>
                <a:ext uri="{63B3BB69-23CF-44E3-9099-C40C66FF867C}">
                  <a14:compatExt spid="_x0000_s69681"/>
                </a:ext>
                <a:ext uri="{FF2B5EF4-FFF2-40B4-BE49-F238E27FC236}">
                  <a16:creationId xmlns:a16="http://schemas.microsoft.com/office/drawing/2014/main" id="{00000000-0008-0000-0400-00003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172</xdr:row>
          <xdr:rowOff>0</xdr:rowOff>
        </xdr:from>
        <xdr:to>
          <xdr:col>40</xdr:col>
          <xdr:colOff>66675</xdr:colOff>
          <xdr:row>174</xdr:row>
          <xdr:rowOff>114300</xdr:rowOff>
        </xdr:to>
        <xdr:sp macro="" textlink="">
          <xdr:nvSpPr>
            <xdr:cNvPr id="69682" name="Group Box 必16-1" hidden="1">
              <a:extLst>
                <a:ext uri="{63B3BB69-23CF-44E3-9099-C40C66FF867C}">
                  <a14:compatExt spid="_x0000_s69682"/>
                </a:ext>
                <a:ext uri="{FF2B5EF4-FFF2-40B4-BE49-F238E27FC236}">
                  <a16:creationId xmlns:a16="http://schemas.microsoft.com/office/drawing/2014/main" id="{00000000-0008-0000-0400-00003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178</xdr:row>
          <xdr:rowOff>76200</xdr:rowOff>
        </xdr:from>
        <xdr:to>
          <xdr:col>40</xdr:col>
          <xdr:colOff>142875</xdr:colOff>
          <xdr:row>181</xdr:row>
          <xdr:rowOff>0</xdr:rowOff>
        </xdr:to>
        <xdr:sp macro="" textlink="">
          <xdr:nvSpPr>
            <xdr:cNvPr id="69683" name="Group Box 必16-2" hidden="1">
              <a:extLst>
                <a:ext uri="{63B3BB69-23CF-44E3-9099-C40C66FF867C}">
                  <a14:compatExt spid="_x0000_s69683"/>
                </a:ext>
                <a:ext uri="{FF2B5EF4-FFF2-40B4-BE49-F238E27FC236}">
                  <a16:creationId xmlns:a16="http://schemas.microsoft.com/office/drawing/2014/main" id="{00000000-0008-0000-0400-00003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180</xdr:row>
          <xdr:rowOff>19050</xdr:rowOff>
        </xdr:from>
        <xdr:to>
          <xdr:col>40</xdr:col>
          <xdr:colOff>142875</xdr:colOff>
          <xdr:row>182</xdr:row>
          <xdr:rowOff>66675</xdr:rowOff>
        </xdr:to>
        <xdr:sp macro="" textlink="">
          <xdr:nvSpPr>
            <xdr:cNvPr id="69684" name="Group Box 必16-3" hidden="1">
              <a:extLst>
                <a:ext uri="{63B3BB69-23CF-44E3-9099-C40C66FF867C}">
                  <a14:compatExt spid="_x0000_s69684"/>
                </a:ext>
                <a:ext uri="{FF2B5EF4-FFF2-40B4-BE49-F238E27FC236}">
                  <a16:creationId xmlns:a16="http://schemas.microsoft.com/office/drawing/2014/main" id="{00000000-0008-0000-0400-000034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198</xdr:row>
          <xdr:rowOff>0</xdr:rowOff>
        </xdr:from>
        <xdr:to>
          <xdr:col>41</xdr:col>
          <xdr:colOff>38100</xdr:colOff>
          <xdr:row>199</xdr:row>
          <xdr:rowOff>200025</xdr:rowOff>
        </xdr:to>
        <xdr:sp macro="" textlink="">
          <xdr:nvSpPr>
            <xdr:cNvPr id="69685" name="Group Box 必17-1" hidden="1">
              <a:extLst>
                <a:ext uri="{63B3BB69-23CF-44E3-9099-C40C66FF867C}">
                  <a14:compatExt spid="_x0000_s69685"/>
                </a:ext>
                <a:ext uri="{FF2B5EF4-FFF2-40B4-BE49-F238E27FC236}">
                  <a16:creationId xmlns:a16="http://schemas.microsoft.com/office/drawing/2014/main" id="{00000000-0008-0000-0400-00003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198</xdr:row>
          <xdr:rowOff>0</xdr:rowOff>
        </xdr:from>
        <xdr:to>
          <xdr:col>40</xdr:col>
          <xdr:colOff>133350</xdr:colOff>
          <xdr:row>199</xdr:row>
          <xdr:rowOff>171450</xdr:rowOff>
        </xdr:to>
        <xdr:sp macro="" textlink="">
          <xdr:nvSpPr>
            <xdr:cNvPr id="69686" name="Group Box 必17-2" hidden="1">
              <a:extLst>
                <a:ext uri="{63B3BB69-23CF-44E3-9099-C40C66FF867C}">
                  <a14:compatExt spid="_x0000_s69686"/>
                </a:ext>
                <a:ext uri="{FF2B5EF4-FFF2-40B4-BE49-F238E27FC236}">
                  <a16:creationId xmlns:a16="http://schemas.microsoft.com/office/drawing/2014/main" id="{00000000-0008-0000-0400-00003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198</xdr:row>
          <xdr:rowOff>0</xdr:rowOff>
        </xdr:from>
        <xdr:to>
          <xdr:col>40</xdr:col>
          <xdr:colOff>133350</xdr:colOff>
          <xdr:row>199</xdr:row>
          <xdr:rowOff>190500</xdr:rowOff>
        </xdr:to>
        <xdr:sp macro="" textlink="">
          <xdr:nvSpPr>
            <xdr:cNvPr id="69687" name="Group Box 必17-3" hidden="1">
              <a:extLst>
                <a:ext uri="{63B3BB69-23CF-44E3-9099-C40C66FF867C}">
                  <a14:compatExt spid="_x0000_s69687"/>
                </a:ext>
                <a:ext uri="{FF2B5EF4-FFF2-40B4-BE49-F238E27FC236}">
                  <a16:creationId xmlns:a16="http://schemas.microsoft.com/office/drawing/2014/main" id="{00000000-0008-0000-0400-00003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198</xdr:row>
          <xdr:rowOff>0</xdr:rowOff>
        </xdr:from>
        <xdr:to>
          <xdr:col>41</xdr:col>
          <xdr:colOff>47625</xdr:colOff>
          <xdr:row>199</xdr:row>
          <xdr:rowOff>142875</xdr:rowOff>
        </xdr:to>
        <xdr:sp macro="" textlink="">
          <xdr:nvSpPr>
            <xdr:cNvPr id="69688" name="Group Box 選25-1" hidden="1">
              <a:extLst>
                <a:ext uri="{63B3BB69-23CF-44E3-9099-C40C66FF867C}">
                  <a14:compatExt spid="_x0000_s69688"/>
                </a:ext>
                <a:ext uri="{FF2B5EF4-FFF2-40B4-BE49-F238E27FC236}">
                  <a16:creationId xmlns:a16="http://schemas.microsoft.com/office/drawing/2014/main" id="{00000000-0008-0000-0400-00003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198</xdr:row>
          <xdr:rowOff>0</xdr:rowOff>
        </xdr:from>
        <xdr:to>
          <xdr:col>40</xdr:col>
          <xdr:colOff>104775</xdr:colOff>
          <xdr:row>199</xdr:row>
          <xdr:rowOff>180975</xdr:rowOff>
        </xdr:to>
        <xdr:sp macro="" textlink="">
          <xdr:nvSpPr>
            <xdr:cNvPr id="69689" name="Group Box 選25-2" hidden="1">
              <a:extLst>
                <a:ext uri="{63B3BB69-23CF-44E3-9099-C40C66FF867C}">
                  <a14:compatExt spid="_x0000_s69689"/>
                </a:ext>
                <a:ext uri="{FF2B5EF4-FFF2-40B4-BE49-F238E27FC236}">
                  <a16:creationId xmlns:a16="http://schemas.microsoft.com/office/drawing/2014/main" id="{00000000-0008-0000-0400-00003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198</xdr:row>
          <xdr:rowOff>0</xdr:rowOff>
        </xdr:from>
        <xdr:to>
          <xdr:col>40</xdr:col>
          <xdr:colOff>85725</xdr:colOff>
          <xdr:row>199</xdr:row>
          <xdr:rowOff>219075</xdr:rowOff>
        </xdr:to>
        <xdr:sp macro="" textlink="">
          <xdr:nvSpPr>
            <xdr:cNvPr id="69690" name="Group Box 選25-3" hidden="1">
              <a:extLst>
                <a:ext uri="{63B3BB69-23CF-44E3-9099-C40C66FF867C}">
                  <a14:compatExt spid="_x0000_s69690"/>
                </a:ext>
                <a:ext uri="{FF2B5EF4-FFF2-40B4-BE49-F238E27FC236}">
                  <a16:creationId xmlns:a16="http://schemas.microsoft.com/office/drawing/2014/main" id="{00000000-0008-0000-0400-00003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199</xdr:row>
          <xdr:rowOff>0</xdr:rowOff>
        </xdr:from>
        <xdr:to>
          <xdr:col>40</xdr:col>
          <xdr:colOff>57150</xdr:colOff>
          <xdr:row>199</xdr:row>
          <xdr:rowOff>285750</xdr:rowOff>
        </xdr:to>
        <xdr:sp macro="" textlink="">
          <xdr:nvSpPr>
            <xdr:cNvPr id="69691" name="Group Box 選26-1" hidden="1">
              <a:extLst>
                <a:ext uri="{63B3BB69-23CF-44E3-9099-C40C66FF867C}">
                  <a14:compatExt spid="_x0000_s69691"/>
                </a:ext>
                <a:ext uri="{FF2B5EF4-FFF2-40B4-BE49-F238E27FC236}">
                  <a16:creationId xmlns:a16="http://schemas.microsoft.com/office/drawing/2014/main" id="{00000000-0008-0000-0400-00003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199</xdr:row>
          <xdr:rowOff>0</xdr:rowOff>
        </xdr:from>
        <xdr:to>
          <xdr:col>40</xdr:col>
          <xdr:colOff>104775</xdr:colOff>
          <xdr:row>199</xdr:row>
          <xdr:rowOff>323850</xdr:rowOff>
        </xdr:to>
        <xdr:sp macro="" textlink="">
          <xdr:nvSpPr>
            <xdr:cNvPr id="69692" name="Group Box 選26-2" hidden="1">
              <a:extLst>
                <a:ext uri="{63B3BB69-23CF-44E3-9099-C40C66FF867C}">
                  <a14:compatExt spid="_x0000_s69692"/>
                </a:ext>
                <a:ext uri="{FF2B5EF4-FFF2-40B4-BE49-F238E27FC236}">
                  <a16:creationId xmlns:a16="http://schemas.microsoft.com/office/drawing/2014/main" id="{00000000-0008-0000-0400-00003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199</xdr:row>
          <xdr:rowOff>0</xdr:rowOff>
        </xdr:from>
        <xdr:to>
          <xdr:col>40</xdr:col>
          <xdr:colOff>123825</xdr:colOff>
          <xdr:row>199</xdr:row>
          <xdr:rowOff>333375</xdr:rowOff>
        </xdr:to>
        <xdr:sp macro="" textlink="">
          <xdr:nvSpPr>
            <xdr:cNvPr id="69693" name="Group Box 選26-3" hidden="1">
              <a:extLst>
                <a:ext uri="{63B3BB69-23CF-44E3-9099-C40C66FF867C}">
                  <a14:compatExt spid="_x0000_s69693"/>
                </a:ext>
                <a:ext uri="{FF2B5EF4-FFF2-40B4-BE49-F238E27FC236}">
                  <a16:creationId xmlns:a16="http://schemas.microsoft.com/office/drawing/2014/main" id="{00000000-0008-0000-0400-00003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199</xdr:row>
          <xdr:rowOff>0</xdr:rowOff>
        </xdr:from>
        <xdr:to>
          <xdr:col>40</xdr:col>
          <xdr:colOff>57150</xdr:colOff>
          <xdr:row>200</xdr:row>
          <xdr:rowOff>0</xdr:rowOff>
        </xdr:to>
        <xdr:sp macro="" textlink="">
          <xdr:nvSpPr>
            <xdr:cNvPr id="69694" name="Group Box 選27-1" hidden="1">
              <a:extLst>
                <a:ext uri="{63B3BB69-23CF-44E3-9099-C40C66FF867C}">
                  <a14:compatExt spid="_x0000_s69694"/>
                </a:ext>
                <a:ext uri="{FF2B5EF4-FFF2-40B4-BE49-F238E27FC236}">
                  <a16:creationId xmlns:a16="http://schemas.microsoft.com/office/drawing/2014/main" id="{00000000-0008-0000-0400-00003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199</xdr:row>
          <xdr:rowOff>0</xdr:rowOff>
        </xdr:from>
        <xdr:to>
          <xdr:col>40</xdr:col>
          <xdr:colOff>142875</xdr:colOff>
          <xdr:row>200</xdr:row>
          <xdr:rowOff>38100</xdr:rowOff>
        </xdr:to>
        <xdr:sp macro="" textlink="">
          <xdr:nvSpPr>
            <xdr:cNvPr id="69695" name="Group Box 選27-2" hidden="1">
              <a:extLst>
                <a:ext uri="{63B3BB69-23CF-44E3-9099-C40C66FF867C}">
                  <a14:compatExt spid="_x0000_s69695"/>
                </a:ext>
                <a:ext uri="{FF2B5EF4-FFF2-40B4-BE49-F238E27FC236}">
                  <a16:creationId xmlns:a16="http://schemas.microsoft.com/office/drawing/2014/main" id="{00000000-0008-0000-0400-00003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199</xdr:row>
          <xdr:rowOff>0</xdr:rowOff>
        </xdr:from>
        <xdr:to>
          <xdr:col>40</xdr:col>
          <xdr:colOff>171450</xdr:colOff>
          <xdr:row>199</xdr:row>
          <xdr:rowOff>342900</xdr:rowOff>
        </xdr:to>
        <xdr:sp macro="" textlink="">
          <xdr:nvSpPr>
            <xdr:cNvPr id="69696" name="Group Box 選27-3" hidden="1">
              <a:extLst>
                <a:ext uri="{63B3BB69-23CF-44E3-9099-C40C66FF867C}">
                  <a14:compatExt spid="_x0000_s69696"/>
                </a:ext>
                <a:ext uri="{FF2B5EF4-FFF2-40B4-BE49-F238E27FC236}">
                  <a16:creationId xmlns:a16="http://schemas.microsoft.com/office/drawing/2014/main" id="{00000000-0008-0000-0400-00004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0</xdr:rowOff>
        </xdr:from>
        <xdr:to>
          <xdr:col>4</xdr:col>
          <xdr:colOff>0</xdr:colOff>
          <xdr:row>46</xdr:row>
          <xdr:rowOff>0</xdr:rowOff>
        </xdr:to>
        <xdr:sp macro="" textlink="">
          <xdr:nvSpPr>
            <xdr:cNvPr id="69760" name="Check Box 1152" hidden="1">
              <a:extLst>
                <a:ext uri="{63B3BB69-23CF-44E3-9099-C40C66FF867C}">
                  <a14:compatExt spid="_x0000_s69760"/>
                </a:ext>
                <a:ext uri="{FF2B5EF4-FFF2-40B4-BE49-F238E27FC236}">
                  <a16:creationId xmlns:a16="http://schemas.microsoft.com/office/drawing/2014/main" id="{00000000-0008-0000-0400-00008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4</xdr:col>
          <xdr:colOff>0</xdr:colOff>
          <xdr:row>54</xdr:row>
          <xdr:rowOff>0</xdr:rowOff>
        </xdr:to>
        <xdr:sp macro="" textlink="">
          <xdr:nvSpPr>
            <xdr:cNvPr id="69761" name="Check Box 1153" hidden="1">
              <a:extLst>
                <a:ext uri="{63B3BB69-23CF-44E3-9099-C40C66FF867C}">
                  <a14:compatExt spid="_x0000_s69761"/>
                </a:ext>
                <a:ext uri="{FF2B5EF4-FFF2-40B4-BE49-F238E27FC236}">
                  <a16:creationId xmlns:a16="http://schemas.microsoft.com/office/drawing/2014/main" id="{00000000-0008-0000-0400-00008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4</xdr:col>
          <xdr:colOff>0</xdr:colOff>
          <xdr:row>52</xdr:row>
          <xdr:rowOff>0</xdr:rowOff>
        </xdr:to>
        <xdr:sp macro="" textlink="">
          <xdr:nvSpPr>
            <xdr:cNvPr id="69762" name="Check Box 1154" hidden="1">
              <a:extLst>
                <a:ext uri="{63B3BB69-23CF-44E3-9099-C40C66FF867C}">
                  <a14:compatExt spid="_x0000_s69762"/>
                </a:ext>
                <a:ext uri="{FF2B5EF4-FFF2-40B4-BE49-F238E27FC236}">
                  <a16:creationId xmlns:a16="http://schemas.microsoft.com/office/drawing/2014/main" id="{00000000-0008-0000-0400-00008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52</xdr:row>
          <xdr:rowOff>66675</xdr:rowOff>
        </xdr:from>
        <xdr:to>
          <xdr:col>12</xdr:col>
          <xdr:colOff>200025</xdr:colOff>
          <xdr:row>54</xdr:row>
          <xdr:rowOff>19050</xdr:rowOff>
        </xdr:to>
        <xdr:sp macro="" textlink="">
          <xdr:nvSpPr>
            <xdr:cNvPr id="69766" name="Option Button 1158" hidden="1">
              <a:extLst>
                <a:ext uri="{63B3BB69-23CF-44E3-9099-C40C66FF867C}">
                  <a14:compatExt spid="_x0000_s69766"/>
                </a:ext>
                <a:ext uri="{FF2B5EF4-FFF2-40B4-BE49-F238E27FC236}">
                  <a16:creationId xmlns:a16="http://schemas.microsoft.com/office/drawing/2014/main" id="{00000000-0008-0000-0400-00008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50</xdr:row>
          <xdr:rowOff>133350</xdr:rowOff>
        </xdr:from>
        <xdr:to>
          <xdr:col>12</xdr:col>
          <xdr:colOff>200025</xdr:colOff>
          <xdr:row>52</xdr:row>
          <xdr:rowOff>38100</xdr:rowOff>
        </xdr:to>
        <xdr:sp macro="" textlink="">
          <xdr:nvSpPr>
            <xdr:cNvPr id="69767" name="Option Button 1159" hidden="1">
              <a:extLst>
                <a:ext uri="{63B3BB69-23CF-44E3-9099-C40C66FF867C}">
                  <a14:compatExt spid="_x0000_s69767"/>
                </a:ext>
                <a:ext uri="{FF2B5EF4-FFF2-40B4-BE49-F238E27FC236}">
                  <a16:creationId xmlns:a16="http://schemas.microsoft.com/office/drawing/2014/main" id="{00000000-0008-0000-0400-00008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44</xdr:row>
          <xdr:rowOff>9525</xdr:rowOff>
        </xdr:from>
        <xdr:to>
          <xdr:col>12</xdr:col>
          <xdr:colOff>200025</xdr:colOff>
          <xdr:row>46</xdr:row>
          <xdr:rowOff>38100</xdr:rowOff>
        </xdr:to>
        <xdr:sp macro="" textlink="">
          <xdr:nvSpPr>
            <xdr:cNvPr id="69768" name="Option Button 1160" hidden="1">
              <a:extLst>
                <a:ext uri="{63B3BB69-23CF-44E3-9099-C40C66FF867C}">
                  <a14:compatExt spid="_x0000_s69768"/>
                </a:ext>
                <a:ext uri="{FF2B5EF4-FFF2-40B4-BE49-F238E27FC236}">
                  <a16:creationId xmlns:a16="http://schemas.microsoft.com/office/drawing/2014/main" id="{00000000-0008-0000-0400-00008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0</xdr:colOff>
          <xdr:row>77</xdr:row>
          <xdr:rowOff>0</xdr:rowOff>
        </xdr:to>
        <xdr:sp macro="" textlink="">
          <xdr:nvSpPr>
            <xdr:cNvPr id="69769" name="Check Box 1161" hidden="1">
              <a:extLst>
                <a:ext uri="{63B3BB69-23CF-44E3-9099-C40C66FF867C}">
                  <a14:compatExt spid="_x0000_s69769"/>
                </a:ext>
                <a:ext uri="{FF2B5EF4-FFF2-40B4-BE49-F238E27FC236}">
                  <a16:creationId xmlns:a16="http://schemas.microsoft.com/office/drawing/2014/main" id="{00000000-0008-0000-0400-00008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0</xdr:rowOff>
        </xdr:from>
        <xdr:to>
          <xdr:col>4</xdr:col>
          <xdr:colOff>0</xdr:colOff>
          <xdr:row>85</xdr:row>
          <xdr:rowOff>0</xdr:rowOff>
        </xdr:to>
        <xdr:sp macro="" textlink="">
          <xdr:nvSpPr>
            <xdr:cNvPr id="69770" name="Check Box 1162" hidden="1">
              <a:extLst>
                <a:ext uri="{63B3BB69-23CF-44E3-9099-C40C66FF867C}">
                  <a14:compatExt spid="_x0000_s69770"/>
                </a:ext>
                <a:ext uri="{FF2B5EF4-FFF2-40B4-BE49-F238E27FC236}">
                  <a16:creationId xmlns:a16="http://schemas.microsoft.com/office/drawing/2014/main" id="{00000000-0008-0000-0400-00008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82</xdr:row>
          <xdr:rowOff>0</xdr:rowOff>
        </xdr:from>
        <xdr:to>
          <xdr:col>4</xdr:col>
          <xdr:colOff>0</xdr:colOff>
          <xdr:row>83</xdr:row>
          <xdr:rowOff>0</xdr:rowOff>
        </xdr:to>
        <xdr:sp macro="" textlink="">
          <xdr:nvSpPr>
            <xdr:cNvPr id="69771" name="Check Box 1163" hidden="1">
              <a:extLst>
                <a:ext uri="{63B3BB69-23CF-44E3-9099-C40C66FF867C}">
                  <a14:compatExt spid="_x0000_s69771"/>
                </a:ext>
                <a:ext uri="{FF2B5EF4-FFF2-40B4-BE49-F238E27FC236}">
                  <a16:creationId xmlns:a16="http://schemas.microsoft.com/office/drawing/2014/main" id="{00000000-0008-0000-0400-00008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83</xdr:row>
          <xdr:rowOff>85725</xdr:rowOff>
        </xdr:from>
        <xdr:to>
          <xdr:col>13</xdr:col>
          <xdr:colOff>0</xdr:colOff>
          <xdr:row>85</xdr:row>
          <xdr:rowOff>38100</xdr:rowOff>
        </xdr:to>
        <xdr:sp macro="" textlink="">
          <xdr:nvSpPr>
            <xdr:cNvPr id="69772" name="Option Button 1164" hidden="1">
              <a:extLst>
                <a:ext uri="{63B3BB69-23CF-44E3-9099-C40C66FF867C}">
                  <a14:compatExt spid="_x0000_s69772"/>
                </a:ext>
                <a:ext uri="{FF2B5EF4-FFF2-40B4-BE49-F238E27FC236}">
                  <a16:creationId xmlns:a16="http://schemas.microsoft.com/office/drawing/2014/main" id="{00000000-0008-0000-0400-00008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81</xdr:row>
          <xdr:rowOff>133350</xdr:rowOff>
        </xdr:from>
        <xdr:to>
          <xdr:col>13</xdr:col>
          <xdr:colOff>0</xdr:colOff>
          <xdr:row>83</xdr:row>
          <xdr:rowOff>38100</xdr:rowOff>
        </xdr:to>
        <xdr:sp macro="" textlink="">
          <xdr:nvSpPr>
            <xdr:cNvPr id="69773" name="Option Button 1165" hidden="1">
              <a:extLst>
                <a:ext uri="{63B3BB69-23CF-44E3-9099-C40C66FF867C}">
                  <a14:compatExt spid="_x0000_s69773"/>
                </a:ext>
                <a:ext uri="{FF2B5EF4-FFF2-40B4-BE49-F238E27FC236}">
                  <a16:creationId xmlns:a16="http://schemas.microsoft.com/office/drawing/2014/main" id="{00000000-0008-0000-0400-00008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75</xdr:row>
          <xdr:rowOff>9525</xdr:rowOff>
        </xdr:from>
        <xdr:to>
          <xdr:col>13</xdr:col>
          <xdr:colOff>0</xdr:colOff>
          <xdr:row>77</xdr:row>
          <xdr:rowOff>38100</xdr:rowOff>
        </xdr:to>
        <xdr:sp macro="" textlink="">
          <xdr:nvSpPr>
            <xdr:cNvPr id="69774" name="Option Button 1166" hidden="1">
              <a:extLst>
                <a:ext uri="{63B3BB69-23CF-44E3-9099-C40C66FF867C}">
                  <a14:compatExt spid="_x0000_s69774"/>
                </a:ext>
                <a:ext uri="{FF2B5EF4-FFF2-40B4-BE49-F238E27FC236}">
                  <a16:creationId xmlns:a16="http://schemas.microsoft.com/office/drawing/2014/main" id="{00000000-0008-0000-0400-00008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0</xdr:colOff>
          <xdr:row>108</xdr:row>
          <xdr:rowOff>0</xdr:rowOff>
        </xdr:to>
        <xdr:sp macro="" textlink="">
          <xdr:nvSpPr>
            <xdr:cNvPr id="69829" name="Check Box 1221" hidden="1">
              <a:extLst>
                <a:ext uri="{63B3BB69-23CF-44E3-9099-C40C66FF867C}">
                  <a14:compatExt spid="_x0000_s69829"/>
                </a:ext>
                <a:ext uri="{FF2B5EF4-FFF2-40B4-BE49-F238E27FC236}">
                  <a16:creationId xmlns:a16="http://schemas.microsoft.com/office/drawing/2014/main" id="{00000000-0008-0000-0400-0000C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115</xdr:row>
          <xdr:rowOff>0</xdr:rowOff>
        </xdr:from>
        <xdr:to>
          <xdr:col>4</xdr:col>
          <xdr:colOff>0</xdr:colOff>
          <xdr:row>116</xdr:row>
          <xdr:rowOff>0</xdr:rowOff>
        </xdr:to>
        <xdr:sp macro="" textlink="">
          <xdr:nvSpPr>
            <xdr:cNvPr id="69830" name="Check Box 1222" hidden="1">
              <a:extLst>
                <a:ext uri="{63B3BB69-23CF-44E3-9099-C40C66FF867C}">
                  <a14:compatExt spid="_x0000_s69830"/>
                </a:ext>
                <a:ext uri="{FF2B5EF4-FFF2-40B4-BE49-F238E27FC236}">
                  <a16:creationId xmlns:a16="http://schemas.microsoft.com/office/drawing/2014/main" id="{00000000-0008-0000-0400-0000C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0</xdr:colOff>
          <xdr:row>114</xdr:row>
          <xdr:rowOff>0</xdr:rowOff>
        </xdr:to>
        <xdr:sp macro="" textlink="">
          <xdr:nvSpPr>
            <xdr:cNvPr id="69831" name="Check Box 1223" hidden="1">
              <a:extLst>
                <a:ext uri="{63B3BB69-23CF-44E3-9099-C40C66FF867C}">
                  <a14:compatExt spid="_x0000_s69831"/>
                </a:ext>
                <a:ext uri="{FF2B5EF4-FFF2-40B4-BE49-F238E27FC236}">
                  <a16:creationId xmlns:a16="http://schemas.microsoft.com/office/drawing/2014/main" id="{00000000-0008-0000-0400-0000C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114</xdr:row>
          <xdr:rowOff>85725</xdr:rowOff>
        </xdr:from>
        <xdr:to>
          <xdr:col>12</xdr:col>
          <xdr:colOff>209550</xdr:colOff>
          <xdr:row>116</xdr:row>
          <xdr:rowOff>38100</xdr:rowOff>
        </xdr:to>
        <xdr:sp macro="" textlink="">
          <xdr:nvSpPr>
            <xdr:cNvPr id="69832" name="Option Button 1224" hidden="1">
              <a:extLst>
                <a:ext uri="{63B3BB69-23CF-44E3-9099-C40C66FF867C}">
                  <a14:compatExt spid="_x0000_s69832"/>
                </a:ext>
                <a:ext uri="{FF2B5EF4-FFF2-40B4-BE49-F238E27FC236}">
                  <a16:creationId xmlns:a16="http://schemas.microsoft.com/office/drawing/2014/main" id="{00000000-0008-0000-0400-0000C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112</xdr:row>
          <xdr:rowOff>133350</xdr:rowOff>
        </xdr:from>
        <xdr:to>
          <xdr:col>12</xdr:col>
          <xdr:colOff>209550</xdr:colOff>
          <xdr:row>114</xdr:row>
          <xdr:rowOff>38100</xdr:rowOff>
        </xdr:to>
        <xdr:sp macro="" textlink="">
          <xdr:nvSpPr>
            <xdr:cNvPr id="69833" name="Option Button 1225" hidden="1">
              <a:extLst>
                <a:ext uri="{63B3BB69-23CF-44E3-9099-C40C66FF867C}">
                  <a14:compatExt spid="_x0000_s69833"/>
                </a:ext>
                <a:ext uri="{FF2B5EF4-FFF2-40B4-BE49-F238E27FC236}">
                  <a16:creationId xmlns:a16="http://schemas.microsoft.com/office/drawing/2014/main" id="{00000000-0008-0000-0400-0000C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106</xdr:row>
          <xdr:rowOff>9525</xdr:rowOff>
        </xdr:from>
        <xdr:to>
          <xdr:col>12</xdr:col>
          <xdr:colOff>209550</xdr:colOff>
          <xdr:row>108</xdr:row>
          <xdr:rowOff>38100</xdr:rowOff>
        </xdr:to>
        <xdr:sp macro="" textlink="">
          <xdr:nvSpPr>
            <xdr:cNvPr id="69834" name="Option Button 1226" hidden="1">
              <a:extLst>
                <a:ext uri="{63B3BB69-23CF-44E3-9099-C40C66FF867C}">
                  <a14:compatExt spid="_x0000_s69834"/>
                </a:ext>
                <a:ext uri="{FF2B5EF4-FFF2-40B4-BE49-F238E27FC236}">
                  <a16:creationId xmlns:a16="http://schemas.microsoft.com/office/drawing/2014/main" id="{00000000-0008-0000-0400-0000C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142</xdr:row>
          <xdr:rowOff>0</xdr:rowOff>
        </xdr:from>
        <xdr:to>
          <xdr:col>4</xdr:col>
          <xdr:colOff>0</xdr:colOff>
          <xdr:row>143</xdr:row>
          <xdr:rowOff>0</xdr:rowOff>
        </xdr:to>
        <xdr:sp macro="" textlink="">
          <xdr:nvSpPr>
            <xdr:cNvPr id="69929" name="Check Box 1321" hidden="1">
              <a:extLst>
                <a:ext uri="{63B3BB69-23CF-44E3-9099-C40C66FF867C}">
                  <a14:compatExt spid="_x0000_s69929"/>
                </a:ext>
                <a:ext uri="{FF2B5EF4-FFF2-40B4-BE49-F238E27FC236}">
                  <a16:creationId xmlns:a16="http://schemas.microsoft.com/office/drawing/2014/main" id="{00000000-0008-0000-0400-000029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150</xdr:row>
          <xdr:rowOff>0</xdr:rowOff>
        </xdr:from>
        <xdr:to>
          <xdr:col>4</xdr:col>
          <xdr:colOff>0</xdr:colOff>
          <xdr:row>151</xdr:row>
          <xdr:rowOff>0</xdr:rowOff>
        </xdr:to>
        <xdr:sp macro="" textlink="">
          <xdr:nvSpPr>
            <xdr:cNvPr id="69930" name="Check Box 1322" hidden="1">
              <a:extLst>
                <a:ext uri="{63B3BB69-23CF-44E3-9099-C40C66FF867C}">
                  <a14:compatExt spid="_x0000_s69930"/>
                </a:ext>
                <a:ext uri="{FF2B5EF4-FFF2-40B4-BE49-F238E27FC236}">
                  <a16:creationId xmlns:a16="http://schemas.microsoft.com/office/drawing/2014/main" id="{00000000-0008-0000-0400-00002A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148</xdr:row>
          <xdr:rowOff>0</xdr:rowOff>
        </xdr:from>
        <xdr:to>
          <xdr:col>4</xdr:col>
          <xdr:colOff>0</xdr:colOff>
          <xdr:row>149</xdr:row>
          <xdr:rowOff>0</xdr:rowOff>
        </xdr:to>
        <xdr:sp macro="" textlink="">
          <xdr:nvSpPr>
            <xdr:cNvPr id="69931" name="Check Box 1323" hidden="1">
              <a:extLst>
                <a:ext uri="{63B3BB69-23CF-44E3-9099-C40C66FF867C}">
                  <a14:compatExt spid="_x0000_s69931"/>
                </a:ext>
                <a:ext uri="{FF2B5EF4-FFF2-40B4-BE49-F238E27FC236}">
                  <a16:creationId xmlns:a16="http://schemas.microsoft.com/office/drawing/2014/main" id="{00000000-0008-0000-0400-00002B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149</xdr:row>
          <xdr:rowOff>95250</xdr:rowOff>
        </xdr:from>
        <xdr:to>
          <xdr:col>12</xdr:col>
          <xdr:colOff>200025</xdr:colOff>
          <xdr:row>151</xdr:row>
          <xdr:rowOff>47625</xdr:rowOff>
        </xdr:to>
        <xdr:sp macro="" textlink="">
          <xdr:nvSpPr>
            <xdr:cNvPr id="69932" name="Option Button 1324" hidden="1">
              <a:extLst>
                <a:ext uri="{63B3BB69-23CF-44E3-9099-C40C66FF867C}">
                  <a14:compatExt spid="_x0000_s69932"/>
                </a:ext>
                <a:ext uri="{FF2B5EF4-FFF2-40B4-BE49-F238E27FC236}">
                  <a16:creationId xmlns:a16="http://schemas.microsoft.com/office/drawing/2014/main" id="{00000000-0008-0000-0400-00002C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147</xdr:row>
          <xdr:rowOff>123825</xdr:rowOff>
        </xdr:from>
        <xdr:to>
          <xdr:col>12</xdr:col>
          <xdr:colOff>200025</xdr:colOff>
          <xdr:row>149</xdr:row>
          <xdr:rowOff>38100</xdr:rowOff>
        </xdr:to>
        <xdr:sp macro="" textlink="">
          <xdr:nvSpPr>
            <xdr:cNvPr id="69933" name="Option Button 1325" hidden="1">
              <a:extLst>
                <a:ext uri="{63B3BB69-23CF-44E3-9099-C40C66FF867C}">
                  <a14:compatExt spid="_x0000_s69933"/>
                </a:ext>
                <a:ext uri="{FF2B5EF4-FFF2-40B4-BE49-F238E27FC236}">
                  <a16:creationId xmlns:a16="http://schemas.microsoft.com/office/drawing/2014/main" id="{00000000-0008-0000-0400-00002D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141</xdr:row>
          <xdr:rowOff>9525</xdr:rowOff>
        </xdr:from>
        <xdr:to>
          <xdr:col>12</xdr:col>
          <xdr:colOff>200025</xdr:colOff>
          <xdr:row>143</xdr:row>
          <xdr:rowOff>38100</xdr:rowOff>
        </xdr:to>
        <xdr:sp macro="" textlink="">
          <xdr:nvSpPr>
            <xdr:cNvPr id="69934" name="Option Button 1326" hidden="1">
              <a:extLst>
                <a:ext uri="{63B3BB69-23CF-44E3-9099-C40C66FF867C}">
                  <a14:compatExt spid="_x0000_s69934"/>
                </a:ext>
                <a:ext uri="{FF2B5EF4-FFF2-40B4-BE49-F238E27FC236}">
                  <a16:creationId xmlns:a16="http://schemas.microsoft.com/office/drawing/2014/main" id="{00000000-0008-0000-0400-00002E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167</xdr:row>
          <xdr:rowOff>0</xdr:rowOff>
        </xdr:from>
        <xdr:to>
          <xdr:col>12</xdr:col>
          <xdr:colOff>209550</xdr:colOff>
          <xdr:row>169</xdr:row>
          <xdr:rowOff>28575</xdr:rowOff>
        </xdr:to>
        <xdr:sp macro="" textlink="">
          <xdr:nvSpPr>
            <xdr:cNvPr id="69938" name="Option Button 1330" hidden="1">
              <a:extLst>
                <a:ext uri="{63B3BB69-23CF-44E3-9099-C40C66FF867C}">
                  <a14:compatExt spid="_x0000_s69938"/>
                </a:ext>
                <a:ext uri="{FF2B5EF4-FFF2-40B4-BE49-F238E27FC236}">
                  <a16:creationId xmlns:a16="http://schemas.microsoft.com/office/drawing/2014/main" id="{00000000-0008-0000-0400-000032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173</xdr:row>
          <xdr:rowOff>0</xdr:rowOff>
        </xdr:from>
        <xdr:to>
          <xdr:col>4</xdr:col>
          <xdr:colOff>0</xdr:colOff>
          <xdr:row>174</xdr:row>
          <xdr:rowOff>0</xdr:rowOff>
        </xdr:to>
        <xdr:sp macro="" textlink="">
          <xdr:nvSpPr>
            <xdr:cNvPr id="69953" name="Check Box 1345" hidden="1">
              <a:extLst>
                <a:ext uri="{63B3BB69-23CF-44E3-9099-C40C66FF867C}">
                  <a14:compatExt spid="_x0000_s69953"/>
                </a:ext>
                <a:ext uri="{FF2B5EF4-FFF2-40B4-BE49-F238E27FC236}">
                  <a16:creationId xmlns:a16="http://schemas.microsoft.com/office/drawing/2014/main" id="{00000000-0008-0000-0400-000041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181</xdr:row>
          <xdr:rowOff>0</xdr:rowOff>
        </xdr:from>
        <xdr:to>
          <xdr:col>4</xdr:col>
          <xdr:colOff>0</xdr:colOff>
          <xdr:row>182</xdr:row>
          <xdr:rowOff>0</xdr:rowOff>
        </xdr:to>
        <xdr:sp macro="" textlink="">
          <xdr:nvSpPr>
            <xdr:cNvPr id="69954" name="Check Box 1346" hidden="1">
              <a:extLst>
                <a:ext uri="{63B3BB69-23CF-44E3-9099-C40C66FF867C}">
                  <a14:compatExt spid="_x0000_s69954"/>
                </a:ext>
                <a:ext uri="{FF2B5EF4-FFF2-40B4-BE49-F238E27FC236}">
                  <a16:creationId xmlns:a16="http://schemas.microsoft.com/office/drawing/2014/main" id="{00000000-0008-0000-0400-000042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179</xdr:row>
          <xdr:rowOff>0</xdr:rowOff>
        </xdr:from>
        <xdr:to>
          <xdr:col>4</xdr:col>
          <xdr:colOff>0</xdr:colOff>
          <xdr:row>180</xdr:row>
          <xdr:rowOff>0</xdr:rowOff>
        </xdr:to>
        <xdr:sp macro="" textlink="">
          <xdr:nvSpPr>
            <xdr:cNvPr id="69955" name="Check Box 1347" hidden="1">
              <a:extLst>
                <a:ext uri="{63B3BB69-23CF-44E3-9099-C40C66FF867C}">
                  <a14:compatExt spid="_x0000_s69955"/>
                </a:ext>
                <a:ext uri="{FF2B5EF4-FFF2-40B4-BE49-F238E27FC236}">
                  <a16:creationId xmlns:a16="http://schemas.microsoft.com/office/drawing/2014/main" id="{00000000-0008-0000-0400-000043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180</xdr:row>
          <xdr:rowOff>85725</xdr:rowOff>
        </xdr:from>
        <xdr:to>
          <xdr:col>12</xdr:col>
          <xdr:colOff>209550</xdr:colOff>
          <xdr:row>182</xdr:row>
          <xdr:rowOff>38100</xdr:rowOff>
        </xdr:to>
        <xdr:sp macro="" textlink="">
          <xdr:nvSpPr>
            <xdr:cNvPr id="69956" name="Option Button 1348" hidden="1">
              <a:extLst>
                <a:ext uri="{63B3BB69-23CF-44E3-9099-C40C66FF867C}">
                  <a14:compatExt spid="_x0000_s69956"/>
                </a:ext>
                <a:ext uri="{FF2B5EF4-FFF2-40B4-BE49-F238E27FC236}">
                  <a16:creationId xmlns:a16="http://schemas.microsoft.com/office/drawing/2014/main" id="{00000000-0008-0000-0400-000044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178</xdr:row>
          <xdr:rowOff>133350</xdr:rowOff>
        </xdr:from>
        <xdr:to>
          <xdr:col>12</xdr:col>
          <xdr:colOff>209550</xdr:colOff>
          <xdr:row>180</xdr:row>
          <xdr:rowOff>38100</xdr:rowOff>
        </xdr:to>
        <xdr:sp macro="" textlink="">
          <xdr:nvSpPr>
            <xdr:cNvPr id="69957" name="Option Button 1349" hidden="1">
              <a:extLst>
                <a:ext uri="{63B3BB69-23CF-44E3-9099-C40C66FF867C}">
                  <a14:compatExt spid="_x0000_s69957"/>
                </a:ext>
                <a:ext uri="{FF2B5EF4-FFF2-40B4-BE49-F238E27FC236}">
                  <a16:creationId xmlns:a16="http://schemas.microsoft.com/office/drawing/2014/main" id="{00000000-0008-0000-0400-000045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172</xdr:row>
          <xdr:rowOff>9525</xdr:rowOff>
        </xdr:from>
        <xdr:to>
          <xdr:col>12</xdr:col>
          <xdr:colOff>209550</xdr:colOff>
          <xdr:row>174</xdr:row>
          <xdr:rowOff>38100</xdr:rowOff>
        </xdr:to>
        <xdr:sp macro="" textlink="">
          <xdr:nvSpPr>
            <xdr:cNvPr id="69958" name="Option Button 1350" hidden="1">
              <a:extLst>
                <a:ext uri="{63B3BB69-23CF-44E3-9099-C40C66FF867C}">
                  <a14:compatExt spid="_x0000_s69958"/>
                </a:ext>
                <a:ext uri="{FF2B5EF4-FFF2-40B4-BE49-F238E27FC236}">
                  <a16:creationId xmlns:a16="http://schemas.microsoft.com/office/drawing/2014/main" id="{00000000-0008-0000-0400-000046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9</xdr:row>
          <xdr:rowOff>142875</xdr:rowOff>
        </xdr:from>
        <xdr:to>
          <xdr:col>1</xdr:col>
          <xdr:colOff>180975</xdr:colOff>
          <xdr:row>9</xdr:row>
          <xdr:rowOff>514350</xdr:rowOff>
        </xdr:to>
        <xdr:sp macro="" textlink="">
          <xdr:nvSpPr>
            <xdr:cNvPr id="69983" name="Check Box 選1-0" hidden="1">
              <a:extLst>
                <a:ext uri="{63B3BB69-23CF-44E3-9099-C40C66FF867C}">
                  <a14:compatExt spid="_x0000_s69983"/>
                </a:ext>
                <a:ext uri="{FF2B5EF4-FFF2-40B4-BE49-F238E27FC236}">
                  <a16:creationId xmlns:a16="http://schemas.microsoft.com/office/drawing/2014/main" id="{00000000-0008-0000-0400-00005F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138</xdr:row>
          <xdr:rowOff>142875</xdr:rowOff>
        </xdr:from>
        <xdr:to>
          <xdr:col>1</xdr:col>
          <xdr:colOff>180975</xdr:colOff>
          <xdr:row>138</xdr:row>
          <xdr:rowOff>514350</xdr:rowOff>
        </xdr:to>
        <xdr:sp macro="" textlink="">
          <xdr:nvSpPr>
            <xdr:cNvPr id="69994" name="Check Box 1386" hidden="1">
              <a:extLst>
                <a:ext uri="{63B3BB69-23CF-44E3-9099-C40C66FF867C}">
                  <a14:compatExt spid="_x0000_s69994"/>
                </a:ext>
                <a:ext uri="{FF2B5EF4-FFF2-40B4-BE49-F238E27FC236}">
                  <a16:creationId xmlns:a16="http://schemas.microsoft.com/office/drawing/2014/main" id="{00000000-0008-0000-0400-00006A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169</xdr:row>
          <xdr:rowOff>142875</xdr:rowOff>
        </xdr:from>
        <xdr:to>
          <xdr:col>1</xdr:col>
          <xdr:colOff>180975</xdr:colOff>
          <xdr:row>169</xdr:row>
          <xdr:rowOff>514350</xdr:rowOff>
        </xdr:to>
        <xdr:sp macro="" textlink="">
          <xdr:nvSpPr>
            <xdr:cNvPr id="69998" name="Check Box 1390" hidden="1">
              <a:extLst>
                <a:ext uri="{63B3BB69-23CF-44E3-9099-C40C66FF867C}">
                  <a14:compatExt spid="_x0000_s69998"/>
                </a:ext>
                <a:ext uri="{FF2B5EF4-FFF2-40B4-BE49-F238E27FC236}">
                  <a16:creationId xmlns:a16="http://schemas.microsoft.com/office/drawing/2014/main" id="{00000000-0008-0000-0400-00006E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25" Type="http://schemas.openxmlformats.org/officeDocument/2006/relationships/ctrlProp" Target="../ctrlProps/ctrlProp322.xml"/><Relationship Id="rId346" Type="http://schemas.openxmlformats.org/officeDocument/2006/relationships/ctrlProp" Target="../ctrlProps/ctrlProp343.xml"/><Relationship Id="rId367" Type="http://schemas.openxmlformats.org/officeDocument/2006/relationships/ctrlProp" Target="../ctrlProps/ctrlProp364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15" Type="http://schemas.openxmlformats.org/officeDocument/2006/relationships/ctrlProp" Target="../ctrlProps/ctrlProp312.xml"/><Relationship Id="rId336" Type="http://schemas.openxmlformats.org/officeDocument/2006/relationships/ctrlProp" Target="../ctrlProps/ctrlProp333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378" Type="http://schemas.openxmlformats.org/officeDocument/2006/relationships/ctrlProp" Target="../ctrlProps/ctrlProp375.xml"/><Relationship Id="rId399" Type="http://schemas.openxmlformats.org/officeDocument/2006/relationships/ctrlProp" Target="../ctrlProps/ctrlProp396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26" Type="http://schemas.openxmlformats.org/officeDocument/2006/relationships/ctrlProp" Target="../ctrlProps/ctrlProp323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368" Type="http://schemas.openxmlformats.org/officeDocument/2006/relationships/ctrlProp" Target="../ctrlProps/ctrlProp365.xml"/><Relationship Id="rId389" Type="http://schemas.openxmlformats.org/officeDocument/2006/relationships/ctrlProp" Target="../ctrlProps/ctrlProp386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16" Type="http://schemas.openxmlformats.org/officeDocument/2006/relationships/ctrlProp" Target="../ctrlProps/ctrlProp313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358" Type="http://schemas.openxmlformats.org/officeDocument/2006/relationships/ctrlProp" Target="../ctrlProps/ctrlProp355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48" Type="http://schemas.openxmlformats.org/officeDocument/2006/relationships/ctrlProp" Target="../ctrlProps/ctrlProp345.xml"/><Relationship Id="rId369" Type="http://schemas.openxmlformats.org/officeDocument/2006/relationships/ctrlProp" Target="../ctrlProps/ctrlProp366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15" Type="http://schemas.openxmlformats.org/officeDocument/2006/relationships/ctrlProp" Target="../ctrlProps/ctrlProp412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338" Type="http://schemas.openxmlformats.org/officeDocument/2006/relationships/ctrlProp" Target="../ctrlProps/ctrlProp335.xml"/><Relationship Id="rId359" Type="http://schemas.openxmlformats.org/officeDocument/2006/relationships/ctrlProp" Target="../ctrlProps/ctrlProp356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28" Type="http://schemas.openxmlformats.org/officeDocument/2006/relationships/ctrlProp" Target="../ctrlProps/ctrlProp325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381" Type="http://schemas.openxmlformats.org/officeDocument/2006/relationships/ctrlProp" Target="../ctrlProps/ctrlProp378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371" Type="http://schemas.openxmlformats.org/officeDocument/2006/relationships/ctrlProp" Target="../ctrlProps/ctrlProp368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2:AV202"/>
  <sheetViews>
    <sheetView showGridLines="0" tabSelected="1" topLeftCell="A186" zoomScale="85" zoomScaleNormal="85" zoomScaleSheetLayoutView="100" workbookViewId="0">
      <selection activeCell="A2" sqref="A2:AS2"/>
    </sheetView>
  </sheetViews>
  <sheetFormatPr defaultRowHeight="13.5" x14ac:dyDescent="0.15"/>
  <cols>
    <col min="1" max="1" width="3.625" style="4" customWidth="1"/>
    <col min="2" max="5" width="2.625" style="4" customWidth="1"/>
    <col min="6" max="7" width="0.625" style="4" customWidth="1"/>
    <col min="8" max="8" width="26.375" style="4" customWidth="1"/>
    <col min="9" max="9" width="0.625" style="4" customWidth="1"/>
    <col min="10" max="11" width="2.625" style="4" customWidth="1"/>
    <col min="12" max="12" width="3" style="4" customWidth="1"/>
    <col min="13" max="13" width="2.875" style="4" customWidth="1"/>
    <col min="14" max="15" width="2.625" style="4" customWidth="1"/>
    <col min="16" max="16" width="0.625" style="4" customWidth="1"/>
    <col min="17" max="18" width="2.625" style="4" customWidth="1"/>
    <col min="19" max="20" width="2.875" style="4" customWidth="1"/>
    <col min="21" max="22" width="2.625" style="4" customWidth="1"/>
    <col min="23" max="23" width="0.625" style="4" customWidth="1"/>
    <col min="24" max="25" width="2.625" style="4" customWidth="1"/>
    <col min="26" max="27" width="2.875" style="4" customWidth="1"/>
    <col min="28" max="29" width="2.625" style="4" customWidth="1"/>
    <col min="30" max="30" width="0.625" style="4" customWidth="1"/>
    <col min="31" max="32" width="2.625" style="4" customWidth="1"/>
    <col min="33" max="34" width="2.875" style="4" customWidth="1"/>
    <col min="35" max="36" width="2.625" style="4" customWidth="1"/>
    <col min="37" max="37" width="0.5" style="4" customWidth="1"/>
    <col min="38" max="38" width="0.625" style="4" customWidth="1"/>
    <col min="39" max="44" width="2.625" style="4" customWidth="1"/>
    <col min="45" max="45" width="0.625" style="4" customWidth="1"/>
    <col min="46" max="80" width="2.625" style="4" customWidth="1"/>
    <col min="81" max="16384" width="9" style="4"/>
  </cols>
  <sheetData>
    <row r="2" spans="1:46" ht="31.5" x14ac:dyDescent="0.15">
      <c r="A2" s="108" t="s">
        <v>700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0"/>
      <c r="AT2" s="5"/>
    </row>
    <row r="4" spans="1:46" ht="27.75" customHeight="1" x14ac:dyDescent="0.15">
      <c r="A4" s="93"/>
      <c r="B4" s="6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6" spans="1:46" ht="27.75" x14ac:dyDescent="0.15">
      <c r="B6" s="8" t="s">
        <v>451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8" spans="1:46" x14ac:dyDescent="0.15">
      <c r="B8" s="39" t="s">
        <v>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6" ht="3.75" customHeight="1" x14ac:dyDescent="0.15"/>
    <row r="10" spans="1:46" ht="49.5" customHeight="1" x14ac:dyDescent="0.15">
      <c r="A10" s="88"/>
      <c r="B10" s="139" t="s">
        <v>446</v>
      </c>
      <c r="C10" s="139"/>
      <c r="D10" s="139"/>
      <c r="E10" s="139"/>
      <c r="F10" s="40"/>
      <c r="G10" s="140" t="s">
        <v>215</v>
      </c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2"/>
    </row>
    <row r="11" spans="1:46" ht="15" customHeight="1" x14ac:dyDescent="0.15">
      <c r="B11" s="40"/>
      <c r="C11" s="40"/>
      <c r="D11" s="40"/>
      <c r="E11" s="40"/>
      <c r="F11" s="4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46" ht="15" customHeight="1" x14ac:dyDescent="0.15">
      <c r="B12" s="41"/>
      <c r="C12" s="145" t="s">
        <v>414</v>
      </c>
      <c r="D12" s="145"/>
      <c r="E12" s="145"/>
      <c r="F12" s="40"/>
      <c r="H12" s="42"/>
      <c r="I12" s="42"/>
      <c r="J12" s="143" t="s">
        <v>72</v>
      </c>
      <c r="K12" s="143"/>
      <c r="L12" s="143"/>
      <c r="M12" s="143"/>
      <c r="N12" s="143"/>
      <c r="O12" s="143"/>
      <c r="P12" s="42"/>
      <c r="Q12" s="143" t="s">
        <v>71</v>
      </c>
      <c r="R12" s="143"/>
      <c r="S12" s="143"/>
      <c r="T12" s="143"/>
      <c r="U12" s="143"/>
      <c r="V12" s="143"/>
      <c r="W12" s="42"/>
      <c r="X12" s="143" t="s">
        <v>70</v>
      </c>
      <c r="Y12" s="143"/>
      <c r="Z12" s="143"/>
      <c r="AA12" s="143"/>
      <c r="AB12" s="143"/>
      <c r="AC12" s="143"/>
      <c r="AD12" s="42"/>
      <c r="AE12" s="143" t="s">
        <v>77</v>
      </c>
      <c r="AF12" s="143"/>
      <c r="AG12" s="143"/>
      <c r="AH12" s="143"/>
      <c r="AI12" s="143"/>
      <c r="AJ12" s="143"/>
      <c r="AK12" s="42"/>
      <c r="AL12" s="42"/>
      <c r="AN12" s="42"/>
      <c r="AO12" s="42"/>
      <c r="AP12" s="42"/>
      <c r="AQ12" s="42"/>
      <c r="AR12" s="144"/>
      <c r="AS12" s="144"/>
      <c r="AT12" s="144"/>
    </row>
    <row r="13" spans="1:46" ht="3.75" customHeight="1" x14ac:dyDescent="0.15">
      <c r="B13" s="41"/>
      <c r="C13" s="41"/>
      <c r="D13" s="41"/>
      <c r="E13" s="41"/>
      <c r="F13" s="3"/>
    </row>
    <row r="14" spans="1:46" ht="13.5" customHeight="1" x14ac:dyDescent="0.15">
      <c r="B14" s="41"/>
      <c r="C14" s="43"/>
      <c r="D14" s="43"/>
      <c r="E14" s="43"/>
      <c r="F14" s="3"/>
      <c r="H14" s="44" t="s">
        <v>208</v>
      </c>
      <c r="I14" s="9"/>
      <c r="J14" s="45"/>
      <c r="K14" s="46"/>
      <c r="L14" s="46"/>
      <c r="M14" s="46"/>
      <c r="N14" s="46"/>
      <c r="O14" s="47"/>
      <c r="P14" s="9"/>
      <c r="Q14" s="45"/>
      <c r="R14" s="46"/>
      <c r="S14" s="46"/>
      <c r="T14" s="46"/>
      <c r="U14" s="46"/>
      <c r="V14" s="47"/>
      <c r="W14" s="9"/>
      <c r="X14" s="45"/>
      <c r="Y14" s="46"/>
      <c r="Z14" s="46"/>
      <c r="AA14" s="46"/>
      <c r="AB14" s="46"/>
      <c r="AC14" s="47"/>
      <c r="AE14" s="48"/>
      <c r="AF14" s="49"/>
      <c r="AG14" s="49"/>
      <c r="AH14" s="49"/>
      <c r="AI14" s="49"/>
      <c r="AJ14" s="50"/>
    </row>
    <row r="15" spans="1:46" ht="13.5" customHeight="1" x14ac:dyDescent="0.15">
      <c r="B15" s="41"/>
      <c r="C15" s="41"/>
      <c r="D15" s="41"/>
      <c r="E15" s="41"/>
      <c r="F15" s="3"/>
      <c r="H15" s="9"/>
      <c r="I15" s="9"/>
      <c r="J15" s="115" t="s">
        <v>416</v>
      </c>
      <c r="K15" s="116"/>
      <c r="L15" s="116"/>
      <c r="M15" s="116"/>
      <c r="N15" s="116"/>
      <c r="O15" s="117"/>
      <c r="P15" s="9"/>
      <c r="Q15" s="115" t="s">
        <v>216</v>
      </c>
      <c r="R15" s="116"/>
      <c r="S15" s="116"/>
      <c r="T15" s="116"/>
      <c r="U15" s="116"/>
      <c r="V15" s="117"/>
      <c r="W15" s="9"/>
      <c r="X15" s="115" t="s">
        <v>217</v>
      </c>
      <c r="Y15" s="116"/>
      <c r="Z15" s="116"/>
      <c r="AA15" s="116"/>
      <c r="AB15" s="116"/>
      <c r="AC15" s="117"/>
      <c r="AE15" s="115" t="s">
        <v>1</v>
      </c>
      <c r="AF15" s="116"/>
      <c r="AG15" s="116"/>
      <c r="AH15" s="116"/>
      <c r="AI15" s="116"/>
      <c r="AJ15" s="117"/>
      <c r="AM15" s="124" t="s">
        <v>75</v>
      </c>
      <c r="AN15" s="125"/>
      <c r="AO15" s="125"/>
      <c r="AP15" s="125"/>
      <c r="AQ15" s="125"/>
      <c r="AR15" s="126"/>
    </row>
    <row r="16" spans="1:46" ht="13.5" customHeight="1" x14ac:dyDescent="0.15">
      <c r="B16" s="41"/>
      <c r="C16" s="41"/>
      <c r="D16" s="41"/>
      <c r="E16" s="41"/>
      <c r="F16" s="3"/>
      <c r="H16" s="9"/>
      <c r="I16" s="9"/>
      <c r="J16" s="118"/>
      <c r="K16" s="119"/>
      <c r="L16" s="119"/>
      <c r="M16" s="119"/>
      <c r="N16" s="119"/>
      <c r="O16" s="120"/>
      <c r="P16" s="9"/>
      <c r="Q16" s="118"/>
      <c r="R16" s="119"/>
      <c r="S16" s="119"/>
      <c r="T16" s="119"/>
      <c r="U16" s="119"/>
      <c r="V16" s="120"/>
      <c r="W16" s="9"/>
      <c r="X16" s="118"/>
      <c r="Y16" s="119"/>
      <c r="Z16" s="119"/>
      <c r="AA16" s="119"/>
      <c r="AB16" s="119"/>
      <c r="AC16" s="120"/>
      <c r="AE16" s="118"/>
      <c r="AF16" s="119"/>
      <c r="AG16" s="119"/>
      <c r="AH16" s="119"/>
      <c r="AI16" s="119"/>
      <c r="AJ16" s="120"/>
      <c r="AM16" s="127"/>
      <c r="AN16" s="128"/>
      <c r="AO16" s="128"/>
      <c r="AP16" s="128"/>
      <c r="AQ16" s="128"/>
      <c r="AR16" s="129"/>
    </row>
    <row r="17" spans="2:48" ht="13.5" customHeight="1" x14ac:dyDescent="0.15">
      <c r="B17" s="41"/>
      <c r="C17" s="41"/>
      <c r="D17" s="41"/>
      <c r="E17" s="41"/>
      <c r="F17" s="3"/>
      <c r="H17" s="9"/>
      <c r="I17" s="9"/>
      <c r="J17" s="118"/>
      <c r="K17" s="119"/>
      <c r="L17" s="119"/>
      <c r="M17" s="119"/>
      <c r="N17" s="119"/>
      <c r="O17" s="120"/>
      <c r="P17" s="9"/>
      <c r="Q17" s="118"/>
      <c r="R17" s="119"/>
      <c r="S17" s="119"/>
      <c r="T17" s="119"/>
      <c r="U17" s="119"/>
      <c r="V17" s="120"/>
      <c r="W17" s="9"/>
      <c r="X17" s="118"/>
      <c r="Y17" s="119"/>
      <c r="Z17" s="119"/>
      <c r="AA17" s="119"/>
      <c r="AB17" s="119"/>
      <c r="AC17" s="120"/>
      <c r="AE17" s="118"/>
      <c r="AF17" s="119"/>
      <c r="AG17" s="119"/>
      <c r="AH17" s="119"/>
      <c r="AI17" s="119"/>
      <c r="AJ17" s="120"/>
      <c r="AM17" s="127"/>
      <c r="AN17" s="128"/>
      <c r="AO17" s="128"/>
      <c r="AP17" s="128"/>
      <c r="AQ17" s="128"/>
      <c r="AR17" s="129"/>
    </row>
    <row r="18" spans="2:48" ht="13.5" customHeight="1" x14ac:dyDescent="0.15">
      <c r="B18" s="41"/>
      <c r="C18" s="41"/>
      <c r="D18" s="41"/>
      <c r="E18" s="41"/>
      <c r="F18" s="3"/>
      <c r="H18" s="9"/>
      <c r="I18" s="9"/>
      <c r="J18" s="118"/>
      <c r="K18" s="119"/>
      <c r="L18" s="119"/>
      <c r="M18" s="119"/>
      <c r="N18" s="119"/>
      <c r="O18" s="120"/>
      <c r="P18" s="9"/>
      <c r="Q18" s="118"/>
      <c r="R18" s="119"/>
      <c r="S18" s="119"/>
      <c r="T18" s="119"/>
      <c r="U18" s="119"/>
      <c r="V18" s="120"/>
      <c r="W18" s="9"/>
      <c r="X18" s="118"/>
      <c r="Y18" s="119"/>
      <c r="Z18" s="119"/>
      <c r="AA18" s="119"/>
      <c r="AB18" s="119"/>
      <c r="AC18" s="120"/>
      <c r="AE18" s="118"/>
      <c r="AF18" s="119"/>
      <c r="AG18" s="119"/>
      <c r="AH18" s="119"/>
      <c r="AI18" s="119"/>
      <c r="AJ18" s="120"/>
      <c r="AM18" s="127"/>
      <c r="AN18" s="128"/>
      <c r="AO18" s="128"/>
      <c r="AP18" s="128"/>
      <c r="AQ18" s="128"/>
      <c r="AR18" s="129"/>
    </row>
    <row r="19" spans="2:48" ht="13.5" customHeight="1" x14ac:dyDescent="0.15">
      <c r="B19" s="41"/>
      <c r="C19" s="41"/>
      <c r="D19" s="41"/>
      <c r="E19" s="41"/>
      <c r="F19" s="3"/>
      <c r="H19" s="9"/>
      <c r="I19" s="9"/>
      <c r="J19" s="121"/>
      <c r="K19" s="122"/>
      <c r="L19" s="122"/>
      <c r="M19" s="122"/>
      <c r="N19" s="122"/>
      <c r="O19" s="123"/>
      <c r="P19" s="9"/>
      <c r="Q19" s="121"/>
      <c r="R19" s="122"/>
      <c r="S19" s="122"/>
      <c r="T19" s="122"/>
      <c r="U19" s="122"/>
      <c r="V19" s="123"/>
      <c r="W19" s="9"/>
      <c r="X19" s="121"/>
      <c r="Y19" s="122"/>
      <c r="Z19" s="122"/>
      <c r="AA19" s="122"/>
      <c r="AB19" s="122"/>
      <c r="AC19" s="123"/>
      <c r="AE19" s="121"/>
      <c r="AF19" s="122"/>
      <c r="AG19" s="122"/>
      <c r="AH19" s="122"/>
      <c r="AI19" s="122"/>
      <c r="AJ19" s="123"/>
      <c r="AM19" s="130"/>
      <c r="AN19" s="131"/>
      <c r="AO19" s="131"/>
      <c r="AP19" s="131"/>
      <c r="AQ19" s="131"/>
      <c r="AR19" s="132"/>
    </row>
    <row r="20" spans="2:48" ht="13.5" customHeight="1" x14ac:dyDescent="0.15">
      <c r="B20" s="41"/>
      <c r="C20" s="43"/>
      <c r="D20" s="43"/>
      <c r="E20" s="43"/>
      <c r="F20" s="3"/>
      <c r="H20" s="51" t="s">
        <v>97</v>
      </c>
      <c r="J20" s="52"/>
      <c r="K20" s="53"/>
      <c r="L20" s="53"/>
      <c r="M20" s="53"/>
      <c r="N20" s="53"/>
      <c r="O20" s="54"/>
      <c r="Q20" s="55"/>
      <c r="R20" s="56"/>
      <c r="S20" s="56"/>
      <c r="T20" s="56"/>
      <c r="U20" s="56"/>
      <c r="V20" s="57"/>
      <c r="X20" s="58"/>
      <c r="Y20" s="59"/>
      <c r="Z20" s="59"/>
      <c r="AA20" s="59"/>
      <c r="AB20" s="59"/>
      <c r="AC20" s="60"/>
      <c r="AE20" s="55"/>
      <c r="AF20" s="56"/>
      <c r="AG20" s="56"/>
      <c r="AH20" s="56"/>
      <c r="AI20" s="56"/>
      <c r="AJ20" s="57"/>
      <c r="AM20" s="133"/>
      <c r="AN20" s="134"/>
      <c r="AO20" s="134"/>
      <c r="AP20" s="134"/>
      <c r="AQ20" s="134"/>
      <c r="AR20" s="135"/>
    </row>
    <row r="21" spans="2:48" ht="8.25" customHeight="1" x14ac:dyDescent="0.15">
      <c r="B21" s="41"/>
      <c r="C21" s="41"/>
      <c r="D21" s="41"/>
      <c r="E21" s="41"/>
      <c r="F21" s="3"/>
      <c r="H21" s="9"/>
      <c r="J21" s="61"/>
      <c r="K21" s="61"/>
      <c r="L21" s="61"/>
      <c r="M21" s="61"/>
      <c r="N21" s="61"/>
      <c r="O21" s="61"/>
      <c r="Q21" s="62"/>
      <c r="R21" s="62"/>
      <c r="S21" s="62"/>
      <c r="T21" s="62"/>
      <c r="U21" s="62"/>
      <c r="V21" s="62"/>
      <c r="X21" s="62"/>
      <c r="Y21" s="62"/>
      <c r="Z21" s="62"/>
      <c r="AA21" s="62"/>
      <c r="AB21" s="62"/>
      <c r="AC21" s="62"/>
      <c r="AE21" s="62"/>
      <c r="AF21" s="62"/>
      <c r="AG21" s="62"/>
      <c r="AH21" s="62"/>
      <c r="AI21" s="62"/>
      <c r="AJ21" s="62"/>
      <c r="AL21" s="63"/>
      <c r="AM21" s="133"/>
      <c r="AN21" s="134"/>
      <c r="AO21" s="134"/>
      <c r="AP21" s="134"/>
      <c r="AQ21" s="134"/>
      <c r="AR21" s="135"/>
    </row>
    <row r="22" spans="2:48" ht="13.5" customHeight="1" x14ac:dyDescent="0.15">
      <c r="B22" s="41"/>
      <c r="C22" s="43"/>
      <c r="D22" s="43"/>
      <c r="E22" s="43"/>
      <c r="F22" s="3"/>
      <c r="H22" s="64" t="s">
        <v>98</v>
      </c>
      <c r="J22" s="65"/>
      <c r="K22" s="66"/>
      <c r="L22" s="66"/>
      <c r="M22" s="66"/>
      <c r="N22" s="66"/>
      <c r="O22" s="67"/>
      <c r="Q22" s="68"/>
      <c r="R22" s="69"/>
      <c r="S22" s="69"/>
      <c r="T22" s="69"/>
      <c r="U22" s="69"/>
      <c r="V22" s="70"/>
      <c r="X22" s="68"/>
      <c r="Y22" s="69"/>
      <c r="Z22" s="69"/>
      <c r="AA22" s="69"/>
      <c r="AB22" s="69"/>
      <c r="AC22" s="70"/>
      <c r="AE22" s="68"/>
      <c r="AF22" s="69"/>
      <c r="AG22" s="69"/>
      <c r="AH22" s="69"/>
      <c r="AI22" s="69"/>
      <c r="AJ22" s="70"/>
      <c r="AM22" s="136"/>
      <c r="AN22" s="137"/>
      <c r="AO22" s="137"/>
      <c r="AP22" s="137"/>
      <c r="AQ22" s="137"/>
      <c r="AR22" s="138"/>
    </row>
    <row r="23" spans="2:48" ht="13.5" customHeight="1" x14ac:dyDescent="0.15">
      <c r="B23" s="71"/>
      <c r="C23" s="71"/>
      <c r="D23" s="71"/>
      <c r="E23" s="71"/>
      <c r="F23" s="3"/>
    </row>
    <row r="24" spans="2:48" ht="13.5" customHeight="1" thickBot="1" x14ac:dyDescent="0.2">
      <c r="B24" s="72"/>
      <c r="C24" s="72"/>
      <c r="D24" s="72"/>
      <c r="E24" s="72"/>
      <c r="F24" s="3"/>
      <c r="G24" s="73" t="s">
        <v>91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5"/>
    </row>
    <row r="25" spans="2:48" ht="3.75" customHeight="1" thickTop="1" x14ac:dyDescent="0.15">
      <c r="B25" s="72"/>
      <c r="C25" s="72"/>
      <c r="D25" s="72"/>
      <c r="E25" s="72"/>
      <c r="F25" s="3"/>
      <c r="G25" s="37"/>
      <c r="AR25" s="38"/>
    </row>
    <row r="26" spans="2:48" x14ac:dyDescent="0.15">
      <c r="B26" s="72"/>
      <c r="C26" s="72"/>
      <c r="D26" s="72"/>
      <c r="E26" s="72"/>
      <c r="F26" s="3"/>
      <c r="G26" s="76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8"/>
    </row>
    <row r="27" spans="2:48" ht="3.75" customHeight="1" x14ac:dyDescent="0.15">
      <c r="B27" s="72"/>
      <c r="C27" s="72"/>
      <c r="D27" s="72"/>
      <c r="E27" s="72"/>
      <c r="F27" s="3"/>
      <c r="G27" s="79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1"/>
    </row>
    <row r="28" spans="2:48" ht="3.75" hidden="1" customHeight="1" x14ac:dyDescent="0.15">
      <c r="B28" s="72"/>
      <c r="C28" s="72"/>
      <c r="D28" s="72"/>
      <c r="E28" s="72"/>
      <c r="F28" s="3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1"/>
    </row>
    <row r="29" spans="2:48" ht="14.25" customHeight="1" x14ac:dyDescent="0.15">
      <c r="B29" s="72"/>
      <c r="C29" s="72"/>
      <c r="D29" s="72"/>
      <c r="E29" s="18"/>
      <c r="F29" s="3"/>
      <c r="G29" s="11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4"/>
      <c r="AT29" s="36" t="str">
        <f>work!$E$53</f>
        <v/>
      </c>
      <c r="AV29" s="4" t="str">
        <f>REPT(""&amp;CHAR(10)&amp;"",INT(LEN(G28)/58)+(LEN(G28)-LEN(SUBSTITUTE(G28,CHAR(10),""))))</f>
        <v/>
      </c>
    </row>
    <row r="31" spans="2:48" ht="13.5" customHeight="1" thickBot="1" x14ac:dyDescent="0.2">
      <c r="B31" s="72"/>
      <c r="C31" s="72"/>
      <c r="D31" s="72"/>
      <c r="E31" s="72"/>
      <c r="F31" s="3"/>
      <c r="G31" s="73" t="s">
        <v>450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5"/>
    </row>
    <row r="32" spans="2:48" ht="3.75" hidden="1" customHeight="1" thickTop="1" x14ac:dyDescent="0.15">
      <c r="B32" s="72"/>
      <c r="C32" s="72"/>
      <c r="D32" s="72"/>
      <c r="E32" s="72"/>
      <c r="F32" s="3"/>
      <c r="G32" s="82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4"/>
    </row>
    <row r="33" spans="1:46" ht="18" customHeight="1" thickTop="1" x14ac:dyDescent="0.15">
      <c r="B33" s="72"/>
      <c r="C33" s="72"/>
      <c r="D33" s="72"/>
      <c r="E33" s="72"/>
      <c r="F33" s="3"/>
      <c r="G33" s="112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4"/>
      <c r="AT33" s="36" t="str">
        <f>work!$E$54</f>
        <v/>
      </c>
    </row>
    <row r="35" spans="1:46" ht="13.5" customHeight="1" thickBot="1" x14ac:dyDescent="0.2">
      <c r="B35" s="72"/>
      <c r="C35" s="72"/>
      <c r="D35" s="72"/>
      <c r="E35" s="72"/>
      <c r="F35" s="3"/>
      <c r="G35" s="73" t="s">
        <v>73</v>
      </c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5"/>
    </row>
    <row r="36" spans="1:46" ht="3.75" hidden="1" customHeight="1" thickTop="1" x14ac:dyDescent="0.15">
      <c r="B36" s="72"/>
      <c r="C36" s="72"/>
      <c r="D36" s="72"/>
      <c r="E36" s="72"/>
      <c r="F36" s="3"/>
      <c r="G36" s="82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4"/>
    </row>
    <row r="37" spans="1:46" ht="18" customHeight="1" thickTop="1" x14ac:dyDescent="0.15">
      <c r="B37" s="72"/>
      <c r="C37" s="72"/>
      <c r="D37" s="72"/>
      <c r="E37" s="72"/>
      <c r="F37" s="3"/>
      <c r="G37" s="112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4"/>
      <c r="AT37" s="36" t="str">
        <f>work!$E$55</f>
        <v/>
      </c>
    </row>
    <row r="40" spans="1:46" x14ac:dyDescent="0.15">
      <c r="B40" s="39" t="s">
        <v>0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6" ht="3.75" customHeight="1" x14ac:dyDescent="0.15"/>
    <row r="42" spans="1:46" ht="49.5" customHeight="1" x14ac:dyDescent="0.15">
      <c r="A42" s="88"/>
      <c r="B42" s="173" t="s">
        <v>95</v>
      </c>
      <c r="C42" s="174"/>
      <c r="D42" s="174"/>
      <c r="E42" s="175"/>
      <c r="F42" s="40"/>
      <c r="G42" s="140" t="s">
        <v>209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2"/>
    </row>
    <row r="43" spans="1:46" ht="15" customHeight="1" x14ac:dyDescent="0.15">
      <c r="B43" s="40"/>
      <c r="C43" s="40"/>
      <c r="D43" s="40"/>
      <c r="E43" s="40"/>
      <c r="F43" s="4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46" ht="15" customHeight="1" x14ac:dyDescent="0.15">
      <c r="B44" s="41"/>
      <c r="C44" s="145" t="s">
        <v>414</v>
      </c>
      <c r="D44" s="145"/>
      <c r="E44" s="145"/>
      <c r="F44" s="40"/>
      <c r="H44" s="42"/>
      <c r="I44" s="42"/>
      <c r="J44" s="143" t="s">
        <v>72</v>
      </c>
      <c r="K44" s="143"/>
      <c r="L44" s="143"/>
      <c r="M44" s="143"/>
      <c r="N44" s="143"/>
      <c r="O44" s="143"/>
      <c r="P44" s="42"/>
      <c r="Q44" s="143" t="s">
        <v>71</v>
      </c>
      <c r="R44" s="143"/>
      <c r="S44" s="143"/>
      <c r="T44" s="143"/>
      <c r="U44" s="143"/>
      <c r="V44" s="143"/>
      <c r="W44" s="42"/>
      <c r="X44" s="143" t="s">
        <v>70</v>
      </c>
      <c r="Y44" s="143"/>
      <c r="Z44" s="143"/>
      <c r="AA44" s="143"/>
      <c r="AB44" s="143"/>
      <c r="AC44" s="143"/>
      <c r="AD44" s="42"/>
      <c r="AE44" s="143" t="s">
        <v>77</v>
      </c>
      <c r="AF44" s="143"/>
      <c r="AG44" s="143"/>
      <c r="AH44" s="143"/>
      <c r="AI44" s="143"/>
      <c r="AJ44" s="143"/>
      <c r="AK44" s="42"/>
      <c r="AL44" s="42"/>
      <c r="AN44" s="42"/>
      <c r="AO44" s="42"/>
      <c r="AP44" s="42"/>
      <c r="AQ44" s="42"/>
      <c r="AR44" s="42"/>
      <c r="AS44" s="42"/>
    </row>
    <row r="45" spans="1:46" ht="3.75" customHeight="1" x14ac:dyDescent="0.15">
      <c r="B45" s="41"/>
      <c r="C45" s="41"/>
      <c r="D45" s="41"/>
      <c r="E45" s="41"/>
      <c r="F45" s="3"/>
    </row>
    <row r="46" spans="1:46" ht="13.5" customHeight="1" x14ac:dyDescent="0.15">
      <c r="B46" s="41"/>
      <c r="C46" s="43"/>
      <c r="D46" s="43"/>
      <c r="E46" s="43"/>
      <c r="F46" s="3"/>
      <c r="H46" s="44" t="s">
        <v>208</v>
      </c>
      <c r="J46" s="48"/>
      <c r="K46" s="49"/>
      <c r="L46" s="49"/>
      <c r="M46" s="49"/>
      <c r="N46" s="49"/>
      <c r="O46" s="50"/>
      <c r="Q46" s="48"/>
      <c r="R46" s="49"/>
      <c r="S46" s="49"/>
      <c r="T46" s="49"/>
      <c r="U46" s="49"/>
      <c r="V46" s="50"/>
      <c r="X46" s="48"/>
      <c r="Y46" s="49"/>
      <c r="Z46" s="49"/>
      <c r="AA46" s="49"/>
      <c r="AB46" s="49"/>
      <c r="AC46" s="50"/>
      <c r="AE46" s="48"/>
      <c r="AF46" s="49"/>
      <c r="AG46" s="49"/>
      <c r="AH46" s="49"/>
      <c r="AI46" s="49"/>
      <c r="AJ46" s="50"/>
    </row>
    <row r="47" spans="1:46" ht="13.5" customHeight="1" x14ac:dyDescent="0.15">
      <c r="B47" s="41"/>
      <c r="C47" s="41"/>
      <c r="D47" s="41"/>
      <c r="E47" s="41"/>
      <c r="F47" s="3"/>
      <c r="H47" s="9"/>
      <c r="J47" s="115" t="s">
        <v>421</v>
      </c>
      <c r="K47" s="116"/>
      <c r="L47" s="116"/>
      <c r="M47" s="116"/>
      <c r="N47" s="116"/>
      <c r="O47" s="117"/>
      <c r="P47" s="9"/>
      <c r="Q47" s="146" t="s">
        <v>417</v>
      </c>
      <c r="R47" s="147"/>
      <c r="S47" s="147"/>
      <c r="T47" s="147"/>
      <c r="U47" s="147"/>
      <c r="V47" s="148"/>
      <c r="W47" s="9"/>
      <c r="X47" s="155" t="s">
        <v>418</v>
      </c>
      <c r="Y47" s="156"/>
      <c r="Z47" s="156"/>
      <c r="AA47" s="156"/>
      <c r="AB47" s="156"/>
      <c r="AC47" s="157"/>
      <c r="AD47" s="9"/>
      <c r="AE47" s="115" t="s">
        <v>1</v>
      </c>
      <c r="AF47" s="116"/>
      <c r="AG47" s="116"/>
      <c r="AH47" s="116"/>
      <c r="AI47" s="116"/>
      <c r="AJ47" s="117"/>
      <c r="AM47" s="124" t="s">
        <v>75</v>
      </c>
      <c r="AN47" s="125"/>
      <c r="AO47" s="125"/>
      <c r="AP47" s="125"/>
      <c r="AQ47" s="125"/>
      <c r="AR47" s="126"/>
    </row>
    <row r="48" spans="1:46" ht="13.5" customHeight="1" x14ac:dyDescent="0.15">
      <c r="B48" s="41"/>
      <c r="C48" s="41"/>
      <c r="D48" s="41"/>
      <c r="E48" s="41"/>
      <c r="F48" s="3"/>
      <c r="H48" s="9"/>
      <c r="J48" s="118"/>
      <c r="K48" s="119"/>
      <c r="L48" s="119"/>
      <c r="M48" s="119"/>
      <c r="N48" s="119"/>
      <c r="O48" s="120"/>
      <c r="P48" s="9"/>
      <c r="Q48" s="149"/>
      <c r="R48" s="150"/>
      <c r="S48" s="150"/>
      <c r="T48" s="150"/>
      <c r="U48" s="150"/>
      <c r="V48" s="151"/>
      <c r="W48" s="9"/>
      <c r="X48" s="158"/>
      <c r="Y48" s="159"/>
      <c r="Z48" s="159"/>
      <c r="AA48" s="159"/>
      <c r="AB48" s="159"/>
      <c r="AC48" s="160"/>
      <c r="AD48" s="9"/>
      <c r="AE48" s="118"/>
      <c r="AF48" s="119"/>
      <c r="AG48" s="119"/>
      <c r="AH48" s="119"/>
      <c r="AI48" s="119"/>
      <c r="AJ48" s="120"/>
      <c r="AM48" s="127"/>
      <c r="AN48" s="128"/>
      <c r="AO48" s="128"/>
      <c r="AP48" s="128"/>
      <c r="AQ48" s="128"/>
      <c r="AR48" s="129"/>
    </row>
    <row r="49" spans="2:46" ht="13.5" customHeight="1" x14ac:dyDescent="0.15">
      <c r="B49" s="41"/>
      <c r="C49" s="41"/>
      <c r="D49" s="41"/>
      <c r="E49" s="41"/>
      <c r="F49" s="3"/>
      <c r="H49" s="9"/>
      <c r="J49" s="118"/>
      <c r="K49" s="119"/>
      <c r="L49" s="119"/>
      <c r="M49" s="119"/>
      <c r="N49" s="119"/>
      <c r="O49" s="120"/>
      <c r="P49" s="9"/>
      <c r="Q49" s="149"/>
      <c r="R49" s="150"/>
      <c r="S49" s="150"/>
      <c r="T49" s="150"/>
      <c r="U49" s="150"/>
      <c r="V49" s="151"/>
      <c r="W49" s="9"/>
      <c r="X49" s="158"/>
      <c r="Y49" s="159"/>
      <c r="Z49" s="159"/>
      <c r="AA49" s="159"/>
      <c r="AB49" s="159"/>
      <c r="AC49" s="160"/>
      <c r="AD49" s="9"/>
      <c r="AE49" s="118"/>
      <c r="AF49" s="119"/>
      <c r="AG49" s="119"/>
      <c r="AH49" s="119"/>
      <c r="AI49" s="119"/>
      <c r="AJ49" s="120"/>
      <c r="AM49" s="127"/>
      <c r="AN49" s="128"/>
      <c r="AO49" s="128"/>
      <c r="AP49" s="128"/>
      <c r="AQ49" s="128"/>
      <c r="AR49" s="129"/>
    </row>
    <row r="50" spans="2:46" ht="13.5" customHeight="1" x14ac:dyDescent="0.15">
      <c r="B50" s="41"/>
      <c r="C50" s="41"/>
      <c r="D50" s="41"/>
      <c r="E50" s="41"/>
      <c r="F50" s="3"/>
      <c r="H50" s="9"/>
      <c r="J50" s="118"/>
      <c r="K50" s="119"/>
      <c r="L50" s="119"/>
      <c r="M50" s="119"/>
      <c r="N50" s="119"/>
      <c r="O50" s="120"/>
      <c r="P50" s="9"/>
      <c r="Q50" s="149"/>
      <c r="R50" s="150"/>
      <c r="S50" s="150"/>
      <c r="T50" s="150"/>
      <c r="U50" s="150"/>
      <c r="V50" s="151"/>
      <c r="W50" s="9"/>
      <c r="X50" s="158"/>
      <c r="Y50" s="159"/>
      <c r="Z50" s="159"/>
      <c r="AA50" s="159"/>
      <c r="AB50" s="159"/>
      <c r="AC50" s="160"/>
      <c r="AD50" s="9"/>
      <c r="AE50" s="118"/>
      <c r="AF50" s="119"/>
      <c r="AG50" s="119"/>
      <c r="AH50" s="119"/>
      <c r="AI50" s="119"/>
      <c r="AJ50" s="120"/>
      <c r="AM50" s="127"/>
      <c r="AN50" s="128"/>
      <c r="AO50" s="128"/>
      <c r="AP50" s="128"/>
      <c r="AQ50" s="128"/>
      <c r="AR50" s="129"/>
    </row>
    <row r="51" spans="2:46" ht="13.5" customHeight="1" x14ac:dyDescent="0.15">
      <c r="B51" s="41"/>
      <c r="C51" s="41"/>
      <c r="D51" s="41"/>
      <c r="E51" s="41"/>
      <c r="F51" s="3"/>
      <c r="H51" s="9"/>
      <c r="J51" s="121"/>
      <c r="K51" s="122"/>
      <c r="L51" s="122"/>
      <c r="M51" s="122"/>
      <c r="N51" s="122"/>
      <c r="O51" s="123"/>
      <c r="P51" s="9"/>
      <c r="Q51" s="152"/>
      <c r="R51" s="153"/>
      <c r="S51" s="153"/>
      <c r="T51" s="153"/>
      <c r="U51" s="153"/>
      <c r="V51" s="154"/>
      <c r="W51" s="9"/>
      <c r="X51" s="161"/>
      <c r="Y51" s="162"/>
      <c r="Z51" s="162"/>
      <c r="AA51" s="162"/>
      <c r="AB51" s="162"/>
      <c r="AC51" s="163"/>
      <c r="AD51" s="9"/>
      <c r="AE51" s="121"/>
      <c r="AF51" s="122"/>
      <c r="AG51" s="122"/>
      <c r="AH51" s="122"/>
      <c r="AI51" s="122"/>
      <c r="AJ51" s="123"/>
      <c r="AM51" s="130"/>
      <c r="AN51" s="131"/>
      <c r="AO51" s="131"/>
      <c r="AP51" s="131"/>
      <c r="AQ51" s="131"/>
      <c r="AR51" s="132"/>
    </row>
    <row r="52" spans="2:46" ht="13.5" customHeight="1" x14ac:dyDescent="0.15">
      <c r="B52" s="41"/>
      <c r="C52" s="43"/>
      <c r="D52" s="43"/>
      <c r="E52" s="43"/>
      <c r="F52" s="3"/>
      <c r="H52" s="51" t="s">
        <v>97</v>
      </c>
      <c r="J52" s="52"/>
      <c r="K52" s="53"/>
      <c r="L52" s="53"/>
      <c r="M52" s="53"/>
      <c r="N52" s="53"/>
      <c r="O52" s="54"/>
      <c r="Q52" s="55"/>
      <c r="R52" s="56"/>
      <c r="S52" s="56"/>
      <c r="T52" s="56"/>
      <c r="U52" s="56"/>
      <c r="V52" s="57"/>
      <c r="X52" s="58"/>
      <c r="Y52" s="59"/>
      <c r="Z52" s="59"/>
      <c r="AA52" s="59"/>
      <c r="AB52" s="59"/>
      <c r="AC52" s="60"/>
      <c r="AE52" s="55"/>
      <c r="AF52" s="56"/>
      <c r="AG52" s="56"/>
      <c r="AH52" s="56"/>
      <c r="AI52" s="56"/>
      <c r="AJ52" s="57"/>
      <c r="AM52" s="133"/>
      <c r="AN52" s="134"/>
      <c r="AO52" s="134"/>
      <c r="AP52" s="134"/>
      <c r="AQ52" s="134"/>
      <c r="AR52" s="135"/>
    </row>
    <row r="53" spans="2:46" ht="8.25" customHeight="1" x14ac:dyDescent="0.15">
      <c r="B53" s="41"/>
      <c r="C53" s="41"/>
      <c r="D53" s="41"/>
      <c r="E53" s="41"/>
      <c r="F53" s="3"/>
      <c r="H53" s="9"/>
      <c r="J53" s="61"/>
      <c r="K53" s="61"/>
      <c r="L53" s="61"/>
      <c r="M53" s="61"/>
      <c r="N53" s="61"/>
      <c r="O53" s="61"/>
      <c r="Q53" s="62"/>
      <c r="R53" s="62"/>
      <c r="S53" s="62"/>
      <c r="T53" s="62"/>
      <c r="U53" s="62"/>
      <c r="V53" s="62"/>
      <c r="X53" s="62"/>
      <c r="Y53" s="62"/>
      <c r="Z53" s="62"/>
      <c r="AA53" s="62"/>
      <c r="AB53" s="62"/>
      <c r="AC53" s="62"/>
      <c r="AE53" s="62"/>
      <c r="AF53" s="62"/>
      <c r="AG53" s="62"/>
      <c r="AH53" s="62"/>
      <c r="AI53" s="62"/>
      <c r="AJ53" s="62"/>
      <c r="AL53" s="63"/>
      <c r="AM53" s="133"/>
      <c r="AN53" s="134"/>
      <c r="AO53" s="134"/>
      <c r="AP53" s="134"/>
      <c r="AQ53" s="134"/>
      <c r="AR53" s="135"/>
    </row>
    <row r="54" spans="2:46" ht="13.5" customHeight="1" x14ac:dyDescent="0.15">
      <c r="B54" s="41"/>
      <c r="C54" s="43"/>
      <c r="D54" s="43"/>
      <c r="E54" s="43"/>
      <c r="F54" s="3"/>
      <c r="H54" s="64" t="s">
        <v>98</v>
      </c>
      <c r="J54" s="65"/>
      <c r="K54" s="66"/>
      <c r="L54" s="66"/>
      <c r="M54" s="66"/>
      <c r="N54" s="66"/>
      <c r="O54" s="67"/>
      <c r="Q54" s="68"/>
      <c r="R54" s="69"/>
      <c r="S54" s="69"/>
      <c r="T54" s="69"/>
      <c r="U54" s="69"/>
      <c r="V54" s="70"/>
      <c r="X54" s="68"/>
      <c r="Y54" s="69"/>
      <c r="Z54" s="69"/>
      <c r="AA54" s="69"/>
      <c r="AB54" s="69"/>
      <c r="AC54" s="70"/>
      <c r="AE54" s="68"/>
      <c r="AF54" s="69"/>
      <c r="AG54" s="69"/>
      <c r="AH54" s="69"/>
      <c r="AI54" s="69"/>
      <c r="AJ54" s="70"/>
      <c r="AM54" s="136"/>
      <c r="AN54" s="137"/>
      <c r="AO54" s="137"/>
      <c r="AP54" s="137"/>
      <c r="AQ54" s="137"/>
      <c r="AR54" s="138"/>
    </row>
    <row r="55" spans="2:46" ht="13.5" customHeight="1" x14ac:dyDescent="0.15">
      <c r="B55" s="71"/>
      <c r="C55" s="71"/>
      <c r="D55" s="71"/>
      <c r="E55" s="71"/>
      <c r="F55" s="3"/>
    </row>
    <row r="56" spans="2:46" ht="13.5" customHeight="1" thickBot="1" x14ac:dyDescent="0.2">
      <c r="B56" s="72"/>
      <c r="C56" s="72"/>
      <c r="D56" s="72"/>
      <c r="E56" s="72"/>
      <c r="F56" s="3"/>
      <c r="G56" s="73" t="s">
        <v>91</v>
      </c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5"/>
    </row>
    <row r="57" spans="2:46" ht="3.75" customHeight="1" thickTop="1" x14ac:dyDescent="0.15">
      <c r="B57" s="72"/>
      <c r="C57" s="72"/>
      <c r="D57" s="72"/>
      <c r="E57" s="72"/>
      <c r="F57" s="3"/>
      <c r="G57" s="37"/>
      <c r="AR57" s="38"/>
    </row>
    <row r="58" spans="2:46" x14ac:dyDescent="0.15">
      <c r="B58" s="72"/>
      <c r="C58" s="72"/>
      <c r="D58" s="72"/>
      <c r="E58" s="72"/>
      <c r="F58" s="3"/>
      <c r="G58" s="76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8"/>
    </row>
    <row r="59" spans="2:46" ht="3.75" customHeight="1" x14ac:dyDescent="0.15">
      <c r="B59" s="72"/>
      <c r="C59" s="72"/>
      <c r="D59" s="72"/>
      <c r="E59" s="72"/>
      <c r="F59" s="3"/>
      <c r="G59" s="79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1"/>
    </row>
    <row r="60" spans="2:46" ht="3.75" hidden="1" customHeight="1" x14ac:dyDescent="0.15">
      <c r="B60" s="72"/>
      <c r="C60" s="72"/>
      <c r="D60" s="72"/>
      <c r="E60" s="72"/>
      <c r="F60" s="3"/>
      <c r="G60" s="85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7"/>
    </row>
    <row r="61" spans="2:46" ht="18" customHeight="1" x14ac:dyDescent="0.15">
      <c r="B61" s="72"/>
      <c r="C61" s="72"/>
      <c r="D61" s="72"/>
      <c r="E61" s="72"/>
      <c r="F61" s="3"/>
      <c r="G61" s="112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4"/>
      <c r="AT61" s="36" t="str">
        <f>work!$E$77</f>
        <v/>
      </c>
    </row>
    <row r="63" spans="2:46" ht="13.5" customHeight="1" thickBot="1" x14ac:dyDescent="0.2">
      <c r="B63" s="72"/>
      <c r="C63" s="72"/>
      <c r="D63" s="72"/>
      <c r="E63" s="72"/>
      <c r="F63" s="3"/>
      <c r="G63" s="73" t="s">
        <v>450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5"/>
    </row>
    <row r="64" spans="2:46" ht="3.75" hidden="1" customHeight="1" thickTop="1" x14ac:dyDescent="0.15">
      <c r="B64" s="72"/>
      <c r="C64" s="72"/>
      <c r="D64" s="72"/>
      <c r="E64" s="72"/>
      <c r="F64" s="3"/>
      <c r="G64" s="82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4"/>
    </row>
    <row r="65" spans="1:46" ht="18" customHeight="1" thickTop="1" x14ac:dyDescent="0.15">
      <c r="B65" s="72"/>
      <c r="C65" s="72"/>
      <c r="D65" s="72"/>
      <c r="E65" s="72"/>
      <c r="F65" s="3"/>
      <c r="G65" s="112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4"/>
      <c r="AT65" s="36" t="str">
        <f>work!$E$78</f>
        <v/>
      </c>
    </row>
    <row r="67" spans="1:46" ht="13.5" customHeight="1" thickBot="1" x14ac:dyDescent="0.2">
      <c r="B67" s="72"/>
      <c r="C67" s="72"/>
      <c r="D67" s="72"/>
      <c r="E67" s="72"/>
      <c r="F67" s="3"/>
      <c r="G67" s="73" t="s">
        <v>73</v>
      </c>
      <c r="H67" s="73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5"/>
    </row>
    <row r="68" spans="1:46" ht="3.75" hidden="1" customHeight="1" thickTop="1" x14ac:dyDescent="0.15">
      <c r="B68" s="72"/>
      <c r="C68" s="72"/>
      <c r="D68" s="72"/>
      <c r="E68" s="72"/>
      <c r="F68" s="3"/>
      <c r="G68" s="82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4"/>
    </row>
    <row r="69" spans="1:46" ht="18" customHeight="1" thickTop="1" x14ac:dyDescent="0.15">
      <c r="B69" s="72"/>
      <c r="C69" s="72"/>
      <c r="D69" s="72"/>
      <c r="E69" s="72"/>
      <c r="F69" s="3"/>
      <c r="G69" s="112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4"/>
      <c r="AT69" s="36" t="str">
        <f>work!$E$79</f>
        <v/>
      </c>
    </row>
    <row r="71" spans="1:46" x14ac:dyDescent="0.15">
      <c r="B71" s="39" t="s">
        <v>0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6" ht="3.75" customHeight="1" x14ac:dyDescent="0.15"/>
    <row r="73" spans="1:46" ht="49.5" customHeight="1" x14ac:dyDescent="0.15">
      <c r="A73" s="88"/>
      <c r="B73" s="173" t="s">
        <v>210</v>
      </c>
      <c r="C73" s="174"/>
      <c r="D73" s="174"/>
      <c r="E73" s="175"/>
      <c r="F73" s="40"/>
      <c r="G73" s="140" t="s">
        <v>218</v>
      </c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2"/>
    </row>
    <row r="74" spans="1:46" ht="15" customHeight="1" x14ac:dyDescent="0.15">
      <c r="B74" s="40"/>
      <c r="C74" s="40"/>
      <c r="D74" s="40"/>
      <c r="E74" s="40"/>
      <c r="F74" s="4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46" ht="15" customHeight="1" x14ac:dyDescent="0.15">
      <c r="B75" s="41"/>
      <c r="C75" s="145" t="s">
        <v>414</v>
      </c>
      <c r="D75" s="145"/>
      <c r="E75" s="145"/>
      <c r="F75" s="40"/>
      <c r="H75" s="42"/>
      <c r="I75" s="42"/>
      <c r="J75" s="143" t="s">
        <v>72</v>
      </c>
      <c r="K75" s="143"/>
      <c r="L75" s="143"/>
      <c r="M75" s="143"/>
      <c r="N75" s="143"/>
      <c r="O75" s="143"/>
      <c r="P75" s="42"/>
      <c r="Q75" s="143" t="s">
        <v>71</v>
      </c>
      <c r="R75" s="143"/>
      <c r="S75" s="143"/>
      <c r="T75" s="143"/>
      <c r="U75" s="143"/>
      <c r="V75" s="143"/>
      <c r="W75" s="42"/>
      <c r="X75" s="143" t="s">
        <v>70</v>
      </c>
      <c r="Y75" s="143"/>
      <c r="Z75" s="143"/>
      <c r="AA75" s="143"/>
      <c r="AB75" s="143"/>
      <c r="AC75" s="143"/>
      <c r="AD75" s="42"/>
      <c r="AE75" s="143" t="s">
        <v>77</v>
      </c>
      <c r="AF75" s="143"/>
      <c r="AG75" s="143"/>
      <c r="AH75" s="143"/>
      <c r="AI75" s="143"/>
      <c r="AJ75" s="143"/>
      <c r="AK75" s="42"/>
      <c r="AL75" s="42"/>
      <c r="AN75" s="42"/>
      <c r="AO75" s="42"/>
      <c r="AP75" s="42"/>
      <c r="AQ75" s="42"/>
      <c r="AR75" s="42"/>
      <c r="AS75" s="42"/>
    </row>
    <row r="76" spans="1:46" ht="3.75" customHeight="1" x14ac:dyDescent="0.15">
      <c r="B76" s="41"/>
      <c r="C76" s="41"/>
      <c r="D76" s="41"/>
      <c r="E76" s="41"/>
      <c r="F76" s="3"/>
    </row>
    <row r="77" spans="1:46" ht="13.5" customHeight="1" x14ac:dyDescent="0.15">
      <c r="B77" s="41"/>
      <c r="C77" s="43"/>
      <c r="D77" s="43"/>
      <c r="E77" s="43"/>
      <c r="F77" s="3"/>
      <c r="H77" s="44" t="s">
        <v>208</v>
      </c>
      <c r="J77" s="48"/>
      <c r="K77" s="49"/>
      <c r="L77" s="49"/>
      <c r="M77" s="49"/>
      <c r="N77" s="49"/>
      <c r="O77" s="50"/>
      <c r="Q77" s="48"/>
      <c r="R77" s="49"/>
      <c r="S77" s="49"/>
      <c r="T77" s="49"/>
      <c r="U77" s="49"/>
      <c r="V77" s="50"/>
      <c r="X77" s="48"/>
      <c r="Y77" s="49"/>
      <c r="Z77" s="49"/>
      <c r="AA77" s="49"/>
      <c r="AB77" s="49"/>
      <c r="AC77" s="50"/>
      <c r="AE77" s="48"/>
      <c r="AF77" s="49"/>
      <c r="AG77" s="49"/>
      <c r="AH77" s="49"/>
      <c r="AI77" s="49"/>
      <c r="AJ77" s="50"/>
    </row>
    <row r="78" spans="1:46" ht="13.5" customHeight="1" x14ac:dyDescent="0.15">
      <c r="B78" s="41"/>
      <c r="C78" s="41"/>
      <c r="D78" s="41"/>
      <c r="E78" s="41"/>
      <c r="F78" s="3"/>
      <c r="H78" s="9"/>
      <c r="J78" s="115" t="s">
        <v>219</v>
      </c>
      <c r="K78" s="116"/>
      <c r="L78" s="116"/>
      <c r="M78" s="116"/>
      <c r="N78" s="116"/>
      <c r="O78" s="117"/>
      <c r="P78" s="9"/>
      <c r="Q78" s="115" t="s">
        <v>419</v>
      </c>
      <c r="R78" s="116"/>
      <c r="S78" s="116"/>
      <c r="T78" s="116"/>
      <c r="U78" s="116"/>
      <c r="V78" s="117"/>
      <c r="W78" s="9"/>
      <c r="X78" s="155" t="s">
        <v>420</v>
      </c>
      <c r="Y78" s="156"/>
      <c r="Z78" s="156"/>
      <c r="AA78" s="156"/>
      <c r="AB78" s="156"/>
      <c r="AC78" s="157"/>
      <c r="AD78" s="9"/>
      <c r="AE78" s="115" t="s">
        <v>1</v>
      </c>
      <c r="AF78" s="116"/>
      <c r="AG78" s="116"/>
      <c r="AH78" s="116"/>
      <c r="AI78" s="116"/>
      <c r="AJ78" s="117"/>
      <c r="AM78" s="124" t="s">
        <v>75</v>
      </c>
      <c r="AN78" s="125"/>
      <c r="AO78" s="125"/>
      <c r="AP78" s="125"/>
      <c r="AQ78" s="125"/>
      <c r="AR78" s="126"/>
    </row>
    <row r="79" spans="1:46" ht="13.5" customHeight="1" x14ac:dyDescent="0.15">
      <c r="B79" s="41"/>
      <c r="C79" s="41"/>
      <c r="D79" s="41"/>
      <c r="E79" s="41"/>
      <c r="F79" s="3"/>
      <c r="H79" s="9"/>
      <c r="J79" s="118"/>
      <c r="K79" s="119"/>
      <c r="L79" s="119"/>
      <c r="M79" s="119"/>
      <c r="N79" s="119"/>
      <c r="O79" s="120"/>
      <c r="P79" s="9"/>
      <c r="Q79" s="118"/>
      <c r="R79" s="119"/>
      <c r="S79" s="119"/>
      <c r="T79" s="119"/>
      <c r="U79" s="119"/>
      <c r="V79" s="120"/>
      <c r="W79" s="9"/>
      <c r="X79" s="158"/>
      <c r="Y79" s="159"/>
      <c r="Z79" s="159"/>
      <c r="AA79" s="159"/>
      <c r="AB79" s="159"/>
      <c r="AC79" s="160"/>
      <c r="AD79" s="9"/>
      <c r="AE79" s="118"/>
      <c r="AF79" s="119"/>
      <c r="AG79" s="119"/>
      <c r="AH79" s="119"/>
      <c r="AI79" s="119"/>
      <c r="AJ79" s="120"/>
      <c r="AM79" s="127"/>
      <c r="AN79" s="128"/>
      <c r="AO79" s="128"/>
      <c r="AP79" s="128"/>
      <c r="AQ79" s="128"/>
      <c r="AR79" s="129"/>
    </row>
    <row r="80" spans="1:46" ht="13.5" customHeight="1" x14ac:dyDescent="0.15">
      <c r="B80" s="41"/>
      <c r="C80" s="41"/>
      <c r="D80" s="41"/>
      <c r="E80" s="41"/>
      <c r="F80" s="3"/>
      <c r="H80" s="9"/>
      <c r="J80" s="118"/>
      <c r="K80" s="119"/>
      <c r="L80" s="119"/>
      <c r="M80" s="119"/>
      <c r="N80" s="119"/>
      <c r="O80" s="120"/>
      <c r="P80" s="9"/>
      <c r="Q80" s="118"/>
      <c r="R80" s="119"/>
      <c r="S80" s="119"/>
      <c r="T80" s="119"/>
      <c r="U80" s="119"/>
      <c r="V80" s="120"/>
      <c r="W80" s="9"/>
      <c r="X80" s="158"/>
      <c r="Y80" s="159"/>
      <c r="Z80" s="159"/>
      <c r="AA80" s="159"/>
      <c r="AB80" s="159"/>
      <c r="AC80" s="160"/>
      <c r="AD80" s="9"/>
      <c r="AE80" s="118"/>
      <c r="AF80" s="119"/>
      <c r="AG80" s="119"/>
      <c r="AH80" s="119"/>
      <c r="AI80" s="119"/>
      <c r="AJ80" s="120"/>
      <c r="AM80" s="127"/>
      <c r="AN80" s="128"/>
      <c r="AO80" s="128"/>
      <c r="AP80" s="128"/>
      <c r="AQ80" s="128"/>
      <c r="AR80" s="129"/>
    </row>
    <row r="81" spans="2:46" ht="13.5" customHeight="1" x14ac:dyDescent="0.15">
      <c r="B81" s="41"/>
      <c r="C81" s="41"/>
      <c r="D81" s="41"/>
      <c r="E81" s="41"/>
      <c r="F81" s="3"/>
      <c r="H81" s="9"/>
      <c r="J81" s="118"/>
      <c r="K81" s="119"/>
      <c r="L81" s="119"/>
      <c r="M81" s="119"/>
      <c r="N81" s="119"/>
      <c r="O81" s="120"/>
      <c r="P81" s="9"/>
      <c r="Q81" s="118"/>
      <c r="R81" s="119"/>
      <c r="S81" s="119"/>
      <c r="T81" s="119"/>
      <c r="U81" s="119"/>
      <c r="V81" s="120"/>
      <c r="W81" s="9"/>
      <c r="X81" s="158"/>
      <c r="Y81" s="159"/>
      <c r="Z81" s="159"/>
      <c r="AA81" s="159"/>
      <c r="AB81" s="159"/>
      <c r="AC81" s="160"/>
      <c r="AD81" s="9"/>
      <c r="AE81" s="118"/>
      <c r="AF81" s="119"/>
      <c r="AG81" s="119"/>
      <c r="AH81" s="119"/>
      <c r="AI81" s="119"/>
      <c r="AJ81" s="120"/>
      <c r="AM81" s="127"/>
      <c r="AN81" s="128"/>
      <c r="AO81" s="128"/>
      <c r="AP81" s="128"/>
      <c r="AQ81" s="128"/>
      <c r="AR81" s="129"/>
    </row>
    <row r="82" spans="2:46" ht="13.5" customHeight="1" x14ac:dyDescent="0.15">
      <c r="B82" s="41"/>
      <c r="C82" s="41"/>
      <c r="D82" s="41"/>
      <c r="E82" s="41"/>
      <c r="F82" s="3"/>
      <c r="H82" s="9"/>
      <c r="J82" s="121"/>
      <c r="K82" s="122"/>
      <c r="L82" s="122"/>
      <c r="M82" s="122"/>
      <c r="N82" s="122"/>
      <c r="O82" s="123"/>
      <c r="P82" s="9"/>
      <c r="Q82" s="121"/>
      <c r="R82" s="122"/>
      <c r="S82" s="122"/>
      <c r="T82" s="122"/>
      <c r="U82" s="122"/>
      <c r="V82" s="123"/>
      <c r="W82" s="9"/>
      <c r="X82" s="161"/>
      <c r="Y82" s="162"/>
      <c r="Z82" s="162"/>
      <c r="AA82" s="162"/>
      <c r="AB82" s="162"/>
      <c r="AC82" s="163"/>
      <c r="AD82" s="9"/>
      <c r="AE82" s="121"/>
      <c r="AF82" s="122"/>
      <c r="AG82" s="122"/>
      <c r="AH82" s="122"/>
      <c r="AI82" s="122"/>
      <c r="AJ82" s="123"/>
      <c r="AM82" s="130"/>
      <c r="AN82" s="131"/>
      <c r="AO82" s="131"/>
      <c r="AP82" s="131"/>
      <c r="AQ82" s="131"/>
      <c r="AR82" s="132"/>
    </row>
    <row r="83" spans="2:46" ht="13.5" customHeight="1" x14ac:dyDescent="0.15">
      <c r="B83" s="41"/>
      <c r="C83" s="43"/>
      <c r="D83" s="43"/>
      <c r="E83" s="43"/>
      <c r="F83" s="3"/>
      <c r="H83" s="51" t="s">
        <v>97</v>
      </c>
      <c r="J83" s="52"/>
      <c r="K83" s="53"/>
      <c r="L83" s="53"/>
      <c r="M83" s="53"/>
      <c r="N83" s="53"/>
      <c r="O83" s="54"/>
      <c r="Q83" s="55"/>
      <c r="R83" s="56"/>
      <c r="S83" s="56"/>
      <c r="T83" s="56"/>
      <c r="U83" s="56"/>
      <c r="V83" s="57"/>
      <c r="X83" s="58"/>
      <c r="Y83" s="59"/>
      <c r="Z83" s="59"/>
      <c r="AA83" s="59"/>
      <c r="AB83" s="59"/>
      <c r="AC83" s="60"/>
      <c r="AE83" s="55"/>
      <c r="AF83" s="56"/>
      <c r="AG83" s="56"/>
      <c r="AH83" s="56"/>
      <c r="AI83" s="56"/>
      <c r="AJ83" s="57"/>
      <c r="AM83" s="133"/>
      <c r="AN83" s="134"/>
      <c r="AO83" s="134"/>
      <c r="AP83" s="134"/>
      <c r="AQ83" s="134"/>
      <c r="AR83" s="135"/>
    </row>
    <row r="84" spans="2:46" ht="8.25" customHeight="1" x14ac:dyDescent="0.15">
      <c r="B84" s="41"/>
      <c r="C84" s="41"/>
      <c r="D84" s="41"/>
      <c r="E84" s="41"/>
      <c r="F84" s="3"/>
      <c r="H84" s="9"/>
      <c r="J84" s="61"/>
      <c r="K84" s="61"/>
      <c r="L84" s="61"/>
      <c r="M84" s="61"/>
      <c r="N84" s="61"/>
      <c r="O84" s="61"/>
      <c r="Q84" s="62"/>
      <c r="R84" s="62"/>
      <c r="S84" s="62"/>
      <c r="T84" s="62"/>
      <c r="U84" s="62"/>
      <c r="V84" s="62"/>
      <c r="X84" s="62"/>
      <c r="Y84" s="62"/>
      <c r="Z84" s="62"/>
      <c r="AA84" s="62"/>
      <c r="AB84" s="62"/>
      <c r="AC84" s="62"/>
      <c r="AE84" s="62"/>
      <c r="AF84" s="62"/>
      <c r="AG84" s="62"/>
      <c r="AH84" s="62"/>
      <c r="AI84" s="62"/>
      <c r="AJ84" s="62"/>
      <c r="AL84" s="63"/>
      <c r="AM84" s="133"/>
      <c r="AN84" s="134"/>
      <c r="AO84" s="134"/>
      <c r="AP84" s="134"/>
      <c r="AQ84" s="134"/>
      <c r="AR84" s="135"/>
    </row>
    <row r="85" spans="2:46" ht="13.5" customHeight="1" x14ac:dyDescent="0.15">
      <c r="B85" s="41"/>
      <c r="C85" s="43"/>
      <c r="D85" s="43"/>
      <c r="E85" s="43"/>
      <c r="F85" s="3"/>
      <c r="H85" s="64" t="s">
        <v>98</v>
      </c>
      <c r="J85" s="65"/>
      <c r="K85" s="66"/>
      <c r="L85" s="66"/>
      <c r="M85" s="66"/>
      <c r="N85" s="66"/>
      <c r="O85" s="67"/>
      <c r="Q85" s="68"/>
      <c r="R85" s="69"/>
      <c r="S85" s="69"/>
      <c r="T85" s="69"/>
      <c r="U85" s="69"/>
      <c r="V85" s="70"/>
      <c r="X85" s="68"/>
      <c r="Y85" s="69"/>
      <c r="Z85" s="69"/>
      <c r="AA85" s="69"/>
      <c r="AB85" s="69"/>
      <c r="AC85" s="70"/>
      <c r="AE85" s="68"/>
      <c r="AF85" s="69"/>
      <c r="AG85" s="69"/>
      <c r="AH85" s="69"/>
      <c r="AI85" s="69"/>
      <c r="AJ85" s="70"/>
      <c r="AM85" s="136"/>
      <c r="AN85" s="137"/>
      <c r="AO85" s="137"/>
      <c r="AP85" s="137"/>
      <c r="AQ85" s="137"/>
      <c r="AR85" s="138"/>
    </row>
    <row r="86" spans="2:46" ht="13.5" customHeight="1" x14ac:dyDescent="0.15">
      <c r="B86" s="71"/>
      <c r="C86" s="71"/>
      <c r="D86" s="71"/>
      <c r="E86" s="71"/>
      <c r="F86" s="3"/>
    </row>
    <row r="87" spans="2:46" ht="13.5" customHeight="1" thickBot="1" x14ac:dyDescent="0.2">
      <c r="B87" s="72"/>
      <c r="C87" s="72"/>
      <c r="D87" s="72"/>
      <c r="E87" s="72"/>
      <c r="F87" s="3"/>
      <c r="G87" s="73" t="s">
        <v>91</v>
      </c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5"/>
    </row>
    <row r="88" spans="2:46" ht="3.75" customHeight="1" thickTop="1" x14ac:dyDescent="0.15">
      <c r="B88" s="72"/>
      <c r="C88" s="72"/>
      <c r="D88" s="72"/>
      <c r="E88" s="72"/>
      <c r="F88" s="3"/>
      <c r="G88" s="37"/>
      <c r="AR88" s="38"/>
    </row>
    <row r="89" spans="2:46" x14ac:dyDescent="0.15">
      <c r="B89" s="72"/>
      <c r="C89" s="72"/>
      <c r="D89" s="72"/>
      <c r="E89" s="72"/>
      <c r="F89" s="3"/>
      <c r="G89" s="76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8"/>
    </row>
    <row r="90" spans="2:46" ht="3.75" customHeight="1" x14ac:dyDescent="0.15">
      <c r="B90" s="72"/>
      <c r="C90" s="72"/>
      <c r="D90" s="72"/>
      <c r="E90" s="72"/>
      <c r="F90" s="3"/>
      <c r="G90" s="79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1"/>
    </row>
    <row r="91" spans="2:46" ht="3.75" hidden="1" customHeight="1" x14ac:dyDescent="0.15">
      <c r="B91" s="72"/>
      <c r="C91" s="72"/>
      <c r="D91" s="72"/>
      <c r="E91" s="72"/>
      <c r="F91" s="3"/>
      <c r="G91" s="85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7"/>
    </row>
    <row r="92" spans="2:46" ht="18" customHeight="1" x14ac:dyDescent="0.15">
      <c r="B92" s="72"/>
      <c r="C92" s="72"/>
      <c r="D92" s="72"/>
      <c r="E92" s="72"/>
      <c r="F92" s="3"/>
      <c r="G92" s="112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4"/>
      <c r="AT92" s="36" t="str">
        <f>work!$E$80</f>
        <v/>
      </c>
    </row>
    <row r="94" spans="2:46" ht="13.5" customHeight="1" thickBot="1" x14ac:dyDescent="0.2">
      <c r="B94" s="72"/>
      <c r="C94" s="72"/>
      <c r="D94" s="72"/>
      <c r="E94" s="72"/>
      <c r="F94" s="3"/>
      <c r="G94" s="73" t="s">
        <v>450</v>
      </c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5"/>
    </row>
    <row r="95" spans="2:46" ht="3.75" hidden="1" customHeight="1" thickTop="1" x14ac:dyDescent="0.15">
      <c r="B95" s="72"/>
      <c r="C95" s="72"/>
      <c r="D95" s="72"/>
      <c r="E95" s="72"/>
      <c r="F95" s="3"/>
      <c r="G95" s="82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4"/>
    </row>
    <row r="96" spans="2:46" ht="18" customHeight="1" thickTop="1" x14ac:dyDescent="0.15">
      <c r="B96" s="72"/>
      <c r="C96" s="72"/>
      <c r="D96" s="72"/>
      <c r="E96" s="72"/>
      <c r="F96" s="3"/>
      <c r="G96" s="112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4"/>
      <c r="AT96" s="36" t="str">
        <f>work!$E$81</f>
        <v/>
      </c>
    </row>
    <row r="98" spans="1:46" ht="13.5" customHeight="1" thickBot="1" x14ac:dyDescent="0.2">
      <c r="B98" s="72"/>
      <c r="C98" s="72"/>
      <c r="D98" s="72"/>
      <c r="E98" s="72"/>
      <c r="F98" s="3"/>
      <c r="G98" s="73" t="s">
        <v>73</v>
      </c>
      <c r="H98" s="73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5"/>
    </row>
    <row r="99" spans="1:46" ht="3.75" hidden="1" customHeight="1" thickTop="1" x14ac:dyDescent="0.15">
      <c r="B99" s="72"/>
      <c r="C99" s="72"/>
      <c r="D99" s="72"/>
      <c r="E99" s="72"/>
      <c r="F99" s="3"/>
      <c r="G99" s="82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4"/>
    </row>
    <row r="100" spans="1:46" ht="18" customHeight="1" thickTop="1" x14ac:dyDescent="0.15">
      <c r="B100" s="72"/>
      <c r="C100" s="72"/>
      <c r="D100" s="72"/>
      <c r="E100" s="72"/>
      <c r="F100" s="3"/>
      <c r="G100" s="112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4"/>
      <c r="AT100" s="36" t="str">
        <f>work!$E$82</f>
        <v/>
      </c>
    </row>
    <row r="102" spans="1:46" x14ac:dyDescent="0.15">
      <c r="B102" s="39" t="s">
        <v>0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6" ht="3.75" customHeight="1" x14ac:dyDescent="0.15"/>
    <row r="104" spans="1:46" ht="49.5" customHeight="1" x14ac:dyDescent="0.15">
      <c r="A104" s="88"/>
      <c r="B104" s="173" t="s">
        <v>96</v>
      </c>
      <c r="C104" s="174"/>
      <c r="D104" s="174"/>
      <c r="E104" s="175"/>
      <c r="F104" s="40"/>
      <c r="G104" s="140" t="s">
        <v>220</v>
      </c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2"/>
    </row>
    <row r="105" spans="1:46" ht="15" customHeight="1" x14ac:dyDescent="0.15">
      <c r="B105" s="40"/>
      <c r="C105" s="40"/>
      <c r="D105" s="40"/>
      <c r="E105" s="40"/>
      <c r="F105" s="4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46" ht="15" customHeight="1" x14ac:dyDescent="0.15">
      <c r="B106" s="41"/>
      <c r="C106" s="145" t="s">
        <v>414</v>
      </c>
      <c r="D106" s="145"/>
      <c r="E106" s="145"/>
      <c r="F106" s="40"/>
      <c r="H106" s="42"/>
      <c r="I106" s="42"/>
      <c r="J106" s="143" t="s">
        <v>72</v>
      </c>
      <c r="K106" s="143"/>
      <c r="L106" s="143"/>
      <c r="M106" s="143"/>
      <c r="N106" s="143"/>
      <c r="O106" s="143"/>
      <c r="P106" s="42"/>
      <c r="Q106" s="143" t="s">
        <v>71</v>
      </c>
      <c r="R106" s="143"/>
      <c r="S106" s="143"/>
      <c r="T106" s="143"/>
      <c r="U106" s="143"/>
      <c r="V106" s="143"/>
      <c r="W106" s="42"/>
      <c r="X106" s="143" t="s">
        <v>70</v>
      </c>
      <c r="Y106" s="143"/>
      <c r="Z106" s="143"/>
      <c r="AA106" s="143"/>
      <c r="AB106" s="143"/>
      <c r="AC106" s="143"/>
      <c r="AD106" s="42"/>
      <c r="AE106" s="143" t="s">
        <v>77</v>
      </c>
      <c r="AF106" s="143"/>
      <c r="AG106" s="143"/>
      <c r="AH106" s="143"/>
      <c r="AI106" s="143"/>
      <c r="AJ106" s="143"/>
      <c r="AK106" s="42"/>
      <c r="AL106" s="42"/>
      <c r="AN106" s="42"/>
      <c r="AO106" s="42"/>
      <c r="AP106" s="42"/>
      <c r="AQ106" s="42"/>
      <c r="AR106" s="42"/>
      <c r="AS106" s="42"/>
    </row>
    <row r="107" spans="1:46" ht="3.75" customHeight="1" x14ac:dyDescent="0.15">
      <c r="B107" s="41"/>
      <c r="C107" s="41"/>
      <c r="D107" s="41"/>
      <c r="E107" s="41"/>
      <c r="F107" s="3"/>
    </row>
    <row r="108" spans="1:46" ht="13.5" customHeight="1" x14ac:dyDescent="0.15">
      <c r="B108" s="41"/>
      <c r="C108" s="43"/>
      <c r="D108" s="43"/>
      <c r="E108" s="43"/>
      <c r="F108" s="3"/>
      <c r="H108" s="44" t="s">
        <v>208</v>
      </c>
      <c r="J108" s="48"/>
      <c r="K108" s="49"/>
      <c r="L108" s="49"/>
      <c r="M108" s="49"/>
      <c r="N108" s="49"/>
      <c r="O108" s="50"/>
      <c r="Q108" s="48"/>
      <c r="R108" s="49"/>
      <c r="S108" s="49"/>
      <c r="T108" s="49"/>
      <c r="U108" s="49"/>
      <c r="V108" s="50"/>
      <c r="X108" s="48"/>
      <c r="Y108" s="49"/>
      <c r="Z108" s="49"/>
      <c r="AA108" s="49"/>
      <c r="AB108" s="49"/>
      <c r="AC108" s="50"/>
      <c r="AE108" s="48"/>
      <c r="AF108" s="49"/>
      <c r="AG108" s="49"/>
      <c r="AH108" s="49"/>
      <c r="AI108" s="49"/>
      <c r="AJ108" s="50"/>
    </row>
    <row r="109" spans="1:46" ht="13.5" customHeight="1" x14ac:dyDescent="0.15">
      <c r="B109" s="41"/>
      <c r="C109" s="41"/>
      <c r="D109" s="41"/>
      <c r="E109" s="41"/>
      <c r="F109" s="3"/>
      <c r="H109" s="9"/>
      <c r="J109" s="115" t="s">
        <v>101</v>
      </c>
      <c r="K109" s="116"/>
      <c r="L109" s="116"/>
      <c r="M109" s="116"/>
      <c r="N109" s="116"/>
      <c r="O109" s="117"/>
      <c r="P109" s="9"/>
      <c r="Q109" s="164" t="s">
        <v>102</v>
      </c>
      <c r="R109" s="165"/>
      <c r="S109" s="165"/>
      <c r="T109" s="165"/>
      <c r="U109" s="165"/>
      <c r="V109" s="166"/>
      <c r="W109" s="9"/>
      <c r="X109" s="115" t="s">
        <v>103</v>
      </c>
      <c r="Y109" s="116"/>
      <c r="Z109" s="116"/>
      <c r="AA109" s="116"/>
      <c r="AB109" s="116"/>
      <c r="AC109" s="117"/>
      <c r="AE109" s="115" t="s">
        <v>1</v>
      </c>
      <c r="AF109" s="116"/>
      <c r="AG109" s="116"/>
      <c r="AH109" s="116"/>
      <c r="AI109" s="116"/>
      <c r="AJ109" s="117"/>
      <c r="AM109" s="124" t="s">
        <v>75</v>
      </c>
      <c r="AN109" s="125"/>
      <c r="AO109" s="125"/>
      <c r="AP109" s="125"/>
      <c r="AQ109" s="125"/>
      <c r="AR109" s="126"/>
    </row>
    <row r="110" spans="1:46" ht="13.5" customHeight="1" x14ac:dyDescent="0.15">
      <c r="B110" s="41"/>
      <c r="C110" s="41"/>
      <c r="D110" s="41"/>
      <c r="E110" s="41"/>
      <c r="F110" s="3"/>
      <c r="H110" s="9"/>
      <c r="J110" s="118"/>
      <c r="K110" s="119"/>
      <c r="L110" s="119"/>
      <c r="M110" s="119"/>
      <c r="N110" s="119"/>
      <c r="O110" s="120"/>
      <c r="P110" s="9"/>
      <c r="Q110" s="167"/>
      <c r="R110" s="168"/>
      <c r="S110" s="168"/>
      <c r="T110" s="168"/>
      <c r="U110" s="168"/>
      <c r="V110" s="169"/>
      <c r="W110" s="9"/>
      <c r="X110" s="118"/>
      <c r="Y110" s="119"/>
      <c r="Z110" s="119"/>
      <c r="AA110" s="119"/>
      <c r="AB110" s="119"/>
      <c r="AC110" s="120"/>
      <c r="AE110" s="118"/>
      <c r="AF110" s="119"/>
      <c r="AG110" s="119"/>
      <c r="AH110" s="119"/>
      <c r="AI110" s="119"/>
      <c r="AJ110" s="120"/>
      <c r="AM110" s="127"/>
      <c r="AN110" s="128"/>
      <c r="AO110" s="128"/>
      <c r="AP110" s="128"/>
      <c r="AQ110" s="128"/>
      <c r="AR110" s="129"/>
    </row>
    <row r="111" spans="1:46" ht="13.5" customHeight="1" x14ac:dyDescent="0.15">
      <c r="B111" s="41"/>
      <c r="C111" s="41"/>
      <c r="D111" s="41"/>
      <c r="E111" s="41"/>
      <c r="F111" s="3"/>
      <c r="H111" s="9"/>
      <c r="J111" s="118"/>
      <c r="K111" s="119"/>
      <c r="L111" s="119"/>
      <c r="M111" s="119"/>
      <c r="N111" s="119"/>
      <c r="O111" s="120"/>
      <c r="P111" s="9"/>
      <c r="Q111" s="167"/>
      <c r="R111" s="168"/>
      <c r="S111" s="168"/>
      <c r="T111" s="168"/>
      <c r="U111" s="168"/>
      <c r="V111" s="169"/>
      <c r="W111" s="9"/>
      <c r="X111" s="118"/>
      <c r="Y111" s="119"/>
      <c r="Z111" s="119"/>
      <c r="AA111" s="119"/>
      <c r="AB111" s="119"/>
      <c r="AC111" s="120"/>
      <c r="AE111" s="118"/>
      <c r="AF111" s="119"/>
      <c r="AG111" s="119"/>
      <c r="AH111" s="119"/>
      <c r="AI111" s="119"/>
      <c r="AJ111" s="120"/>
      <c r="AM111" s="127"/>
      <c r="AN111" s="128"/>
      <c r="AO111" s="128"/>
      <c r="AP111" s="128"/>
      <c r="AQ111" s="128"/>
      <c r="AR111" s="129"/>
    </row>
    <row r="112" spans="1:46" ht="13.5" customHeight="1" x14ac:dyDescent="0.15">
      <c r="B112" s="41"/>
      <c r="C112" s="41"/>
      <c r="D112" s="41"/>
      <c r="E112" s="41"/>
      <c r="F112" s="3"/>
      <c r="H112" s="9"/>
      <c r="J112" s="118"/>
      <c r="K112" s="119"/>
      <c r="L112" s="119"/>
      <c r="M112" s="119"/>
      <c r="N112" s="119"/>
      <c r="O112" s="120"/>
      <c r="P112" s="9"/>
      <c r="Q112" s="167"/>
      <c r="R112" s="168"/>
      <c r="S112" s="168"/>
      <c r="T112" s="168"/>
      <c r="U112" s="168"/>
      <c r="V112" s="169"/>
      <c r="W112" s="9"/>
      <c r="X112" s="118"/>
      <c r="Y112" s="119"/>
      <c r="Z112" s="119"/>
      <c r="AA112" s="119"/>
      <c r="AB112" s="119"/>
      <c r="AC112" s="120"/>
      <c r="AE112" s="118"/>
      <c r="AF112" s="119"/>
      <c r="AG112" s="119"/>
      <c r="AH112" s="119"/>
      <c r="AI112" s="119"/>
      <c r="AJ112" s="120"/>
      <c r="AM112" s="127"/>
      <c r="AN112" s="128"/>
      <c r="AO112" s="128"/>
      <c r="AP112" s="128"/>
      <c r="AQ112" s="128"/>
      <c r="AR112" s="129"/>
    </row>
    <row r="113" spans="2:46" ht="13.5" customHeight="1" x14ac:dyDescent="0.15">
      <c r="B113" s="41"/>
      <c r="C113" s="41"/>
      <c r="D113" s="41"/>
      <c r="E113" s="41"/>
      <c r="F113" s="3"/>
      <c r="H113" s="9"/>
      <c r="J113" s="121"/>
      <c r="K113" s="122"/>
      <c r="L113" s="122"/>
      <c r="M113" s="122"/>
      <c r="N113" s="122"/>
      <c r="O113" s="123"/>
      <c r="P113" s="9"/>
      <c r="Q113" s="170"/>
      <c r="R113" s="171"/>
      <c r="S113" s="171"/>
      <c r="T113" s="171"/>
      <c r="U113" s="171"/>
      <c r="V113" s="172"/>
      <c r="W113" s="9"/>
      <c r="X113" s="121"/>
      <c r="Y113" s="122"/>
      <c r="Z113" s="122"/>
      <c r="AA113" s="122"/>
      <c r="AB113" s="122"/>
      <c r="AC113" s="123"/>
      <c r="AE113" s="121"/>
      <c r="AF113" s="122"/>
      <c r="AG113" s="122"/>
      <c r="AH113" s="122"/>
      <c r="AI113" s="122"/>
      <c r="AJ113" s="123"/>
      <c r="AM113" s="130"/>
      <c r="AN113" s="131"/>
      <c r="AO113" s="131"/>
      <c r="AP113" s="131"/>
      <c r="AQ113" s="131"/>
      <c r="AR113" s="132"/>
    </row>
    <row r="114" spans="2:46" ht="13.5" customHeight="1" x14ac:dyDescent="0.15">
      <c r="B114" s="41"/>
      <c r="C114" s="43"/>
      <c r="D114" s="43"/>
      <c r="E114" s="43"/>
      <c r="F114" s="3"/>
      <c r="H114" s="51" t="s">
        <v>97</v>
      </c>
      <c r="J114" s="52"/>
      <c r="K114" s="53"/>
      <c r="L114" s="53"/>
      <c r="M114" s="53"/>
      <c r="N114" s="53"/>
      <c r="O114" s="54"/>
      <c r="Q114" s="55"/>
      <c r="R114" s="56"/>
      <c r="S114" s="56"/>
      <c r="T114" s="56"/>
      <c r="U114" s="56"/>
      <c r="V114" s="57"/>
      <c r="X114" s="58"/>
      <c r="Y114" s="59"/>
      <c r="Z114" s="59"/>
      <c r="AA114" s="59"/>
      <c r="AB114" s="59"/>
      <c r="AC114" s="60"/>
      <c r="AE114" s="55"/>
      <c r="AF114" s="56"/>
      <c r="AG114" s="56"/>
      <c r="AH114" s="56"/>
      <c r="AI114" s="56"/>
      <c r="AJ114" s="57"/>
      <c r="AM114" s="133"/>
      <c r="AN114" s="134"/>
      <c r="AO114" s="134"/>
      <c r="AP114" s="134"/>
      <c r="AQ114" s="134"/>
      <c r="AR114" s="135"/>
    </row>
    <row r="115" spans="2:46" ht="8.25" customHeight="1" x14ac:dyDescent="0.15">
      <c r="B115" s="41"/>
      <c r="C115" s="41"/>
      <c r="D115" s="41"/>
      <c r="E115" s="41"/>
      <c r="F115" s="3"/>
      <c r="H115" s="9"/>
      <c r="J115" s="61"/>
      <c r="K115" s="61"/>
      <c r="L115" s="61"/>
      <c r="M115" s="61"/>
      <c r="N115" s="61"/>
      <c r="O115" s="61"/>
      <c r="Q115" s="62"/>
      <c r="R115" s="62"/>
      <c r="S115" s="62"/>
      <c r="T115" s="62"/>
      <c r="U115" s="62"/>
      <c r="V115" s="62"/>
      <c r="X115" s="62"/>
      <c r="Y115" s="62"/>
      <c r="Z115" s="62"/>
      <c r="AA115" s="62"/>
      <c r="AB115" s="62"/>
      <c r="AC115" s="62"/>
      <c r="AE115" s="62"/>
      <c r="AF115" s="62"/>
      <c r="AG115" s="62"/>
      <c r="AH115" s="62"/>
      <c r="AI115" s="62"/>
      <c r="AJ115" s="62"/>
      <c r="AL115" s="63"/>
      <c r="AM115" s="133"/>
      <c r="AN115" s="134"/>
      <c r="AO115" s="134"/>
      <c r="AP115" s="134"/>
      <c r="AQ115" s="134"/>
      <c r="AR115" s="135"/>
    </row>
    <row r="116" spans="2:46" ht="13.5" customHeight="1" x14ac:dyDescent="0.15">
      <c r="B116" s="41"/>
      <c r="C116" s="43"/>
      <c r="D116" s="43"/>
      <c r="E116" s="43"/>
      <c r="F116" s="3"/>
      <c r="H116" s="64" t="s">
        <v>98</v>
      </c>
      <c r="J116" s="65"/>
      <c r="K116" s="66"/>
      <c r="L116" s="66"/>
      <c r="M116" s="66"/>
      <c r="N116" s="66"/>
      <c r="O116" s="67"/>
      <c r="Q116" s="68"/>
      <c r="R116" s="69"/>
      <c r="S116" s="69"/>
      <c r="T116" s="69"/>
      <c r="U116" s="69"/>
      <c r="V116" s="70"/>
      <c r="X116" s="68"/>
      <c r="Y116" s="69"/>
      <c r="Z116" s="69"/>
      <c r="AA116" s="69"/>
      <c r="AB116" s="69"/>
      <c r="AC116" s="70"/>
      <c r="AE116" s="68"/>
      <c r="AF116" s="69"/>
      <c r="AG116" s="69"/>
      <c r="AH116" s="69"/>
      <c r="AI116" s="69"/>
      <c r="AJ116" s="70"/>
      <c r="AM116" s="136"/>
      <c r="AN116" s="137"/>
      <c r="AO116" s="137"/>
      <c r="AP116" s="137"/>
      <c r="AQ116" s="137"/>
      <c r="AR116" s="138"/>
    </row>
    <row r="117" spans="2:46" ht="13.5" customHeight="1" x14ac:dyDescent="0.15">
      <c r="B117" s="71"/>
      <c r="C117" s="71"/>
      <c r="D117" s="71"/>
      <c r="E117" s="71"/>
      <c r="F117" s="3"/>
    </row>
    <row r="118" spans="2:46" ht="13.5" customHeight="1" thickBot="1" x14ac:dyDescent="0.2">
      <c r="B118" s="72"/>
      <c r="C118" s="72"/>
      <c r="D118" s="72"/>
      <c r="E118" s="72"/>
      <c r="F118" s="3"/>
      <c r="G118" s="73" t="s">
        <v>91</v>
      </c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5"/>
    </row>
    <row r="119" spans="2:46" ht="3.75" customHeight="1" thickTop="1" x14ac:dyDescent="0.15">
      <c r="B119" s="72"/>
      <c r="C119" s="72"/>
      <c r="D119" s="72"/>
      <c r="E119" s="72"/>
      <c r="F119" s="3"/>
      <c r="G119" s="37"/>
      <c r="AR119" s="38"/>
    </row>
    <row r="120" spans="2:46" x14ac:dyDescent="0.15">
      <c r="B120" s="72"/>
      <c r="C120" s="72"/>
      <c r="D120" s="72"/>
      <c r="E120" s="72"/>
      <c r="F120" s="3"/>
      <c r="G120" s="76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8"/>
    </row>
    <row r="121" spans="2:46" ht="3.75" customHeight="1" x14ac:dyDescent="0.15">
      <c r="B121" s="72"/>
      <c r="C121" s="72"/>
      <c r="D121" s="72"/>
      <c r="E121" s="72"/>
      <c r="F121" s="3"/>
      <c r="G121" s="79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1"/>
    </row>
    <row r="122" spans="2:46" ht="3.75" hidden="1" customHeight="1" x14ac:dyDescent="0.15">
      <c r="B122" s="72"/>
      <c r="C122" s="72"/>
      <c r="D122" s="72"/>
      <c r="E122" s="72"/>
      <c r="F122" s="3"/>
      <c r="G122" s="85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7"/>
    </row>
    <row r="123" spans="2:46" ht="18" customHeight="1" x14ac:dyDescent="0.15">
      <c r="B123" s="72"/>
      <c r="C123" s="72"/>
      <c r="D123" s="72"/>
      <c r="E123" s="72"/>
      <c r="F123" s="3"/>
      <c r="G123" s="112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4"/>
      <c r="AT123" s="36" t="str">
        <f>work!$E$110</f>
        <v/>
      </c>
    </row>
    <row r="125" spans="2:46" ht="13.5" customHeight="1" thickBot="1" x14ac:dyDescent="0.2">
      <c r="B125" s="72"/>
      <c r="C125" s="72"/>
      <c r="D125" s="72"/>
      <c r="E125" s="72"/>
      <c r="F125" s="3"/>
      <c r="G125" s="73" t="s">
        <v>449</v>
      </c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5"/>
    </row>
    <row r="126" spans="2:46" ht="3.75" hidden="1" customHeight="1" thickTop="1" x14ac:dyDescent="0.15">
      <c r="B126" s="72"/>
      <c r="C126" s="72"/>
      <c r="D126" s="72"/>
      <c r="E126" s="72"/>
      <c r="F126" s="3"/>
      <c r="G126" s="82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4"/>
    </row>
    <row r="127" spans="2:46" ht="18" customHeight="1" thickTop="1" x14ac:dyDescent="0.15">
      <c r="B127" s="72"/>
      <c r="C127" s="72"/>
      <c r="D127" s="72"/>
      <c r="E127" s="72"/>
      <c r="F127" s="3"/>
      <c r="G127" s="112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4"/>
      <c r="AT127" s="36" t="str">
        <f>work!$E$111</f>
        <v/>
      </c>
    </row>
    <row r="129" spans="1:46" ht="13.5" customHeight="1" thickBot="1" x14ac:dyDescent="0.2">
      <c r="B129" s="72"/>
      <c r="C129" s="72"/>
      <c r="D129" s="72"/>
      <c r="E129" s="72"/>
      <c r="F129" s="3"/>
      <c r="G129" s="73" t="s">
        <v>73</v>
      </c>
      <c r="H129" s="73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5"/>
    </row>
    <row r="130" spans="1:46" ht="3.75" hidden="1" customHeight="1" thickTop="1" x14ac:dyDescent="0.15">
      <c r="B130" s="72"/>
      <c r="C130" s="72"/>
      <c r="D130" s="72"/>
      <c r="E130" s="72"/>
      <c r="F130" s="3"/>
      <c r="G130" s="82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4"/>
    </row>
    <row r="131" spans="1:46" ht="18" customHeight="1" thickTop="1" x14ac:dyDescent="0.15">
      <c r="B131" s="72"/>
      <c r="C131" s="72"/>
      <c r="D131" s="72"/>
      <c r="E131" s="72"/>
      <c r="F131" s="3"/>
      <c r="G131" s="112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4"/>
      <c r="AT131" s="36" t="str">
        <f>work!$E$112</f>
        <v/>
      </c>
    </row>
    <row r="133" spans="1:46" ht="27.75" x14ac:dyDescent="0.15">
      <c r="A133" s="94"/>
      <c r="B133" s="6" t="s">
        <v>14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5" spans="1:46" ht="27.75" x14ac:dyDescent="0.15">
      <c r="B135" s="8" t="s">
        <v>451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</row>
    <row r="137" spans="1:46" x14ac:dyDescent="0.15">
      <c r="B137" s="39" t="s">
        <v>0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6" ht="3.75" customHeight="1" x14ac:dyDescent="0.15"/>
    <row r="139" spans="1:46" ht="49.5" customHeight="1" x14ac:dyDescent="0.15">
      <c r="A139" s="88"/>
      <c r="B139" s="139" t="s">
        <v>447</v>
      </c>
      <c r="C139" s="139"/>
      <c r="D139" s="139"/>
      <c r="E139" s="139"/>
      <c r="F139" s="40"/>
      <c r="G139" s="140" t="s">
        <v>211</v>
      </c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2"/>
    </row>
    <row r="140" spans="1:46" ht="15" customHeight="1" x14ac:dyDescent="0.15">
      <c r="B140" s="40"/>
      <c r="C140" s="40"/>
      <c r="D140" s="40"/>
      <c r="E140" s="40"/>
      <c r="F140" s="4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46" ht="15" customHeight="1" x14ac:dyDescent="0.15">
      <c r="B141" s="41"/>
      <c r="C141" s="145" t="s">
        <v>414</v>
      </c>
      <c r="D141" s="145"/>
      <c r="E141" s="145"/>
      <c r="F141" s="40"/>
      <c r="H141" s="42"/>
      <c r="I141" s="42"/>
      <c r="J141" s="143" t="s">
        <v>72</v>
      </c>
      <c r="K141" s="143"/>
      <c r="L141" s="143"/>
      <c r="M141" s="143"/>
      <c r="N141" s="143"/>
      <c r="O141" s="143"/>
      <c r="P141" s="42"/>
      <c r="Q141" s="143" t="s">
        <v>71</v>
      </c>
      <c r="R141" s="143"/>
      <c r="S141" s="143"/>
      <c r="T141" s="143"/>
      <c r="U141" s="143"/>
      <c r="V141" s="143"/>
      <c r="W141" s="42"/>
      <c r="X141" s="143" t="s">
        <v>70</v>
      </c>
      <c r="Y141" s="143"/>
      <c r="Z141" s="143"/>
      <c r="AA141" s="143"/>
      <c r="AB141" s="143"/>
      <c r="AC141" s="143"/>
      <c r="AD141" s="42"/>
      <c r="AE141" s="143" t="s">
        <v>77</v>
      </c>
      <c r="AF141" s="143"/>
      <c r="AG141" s="143"/>
      <c r="AH141" s="143"/>
      <c r="AI141" s="143"/>
      <c r="AJ141" s="143"/>
      <c r="AK141" s="42"/>
      <c r="AL141" s="42"/>
      <c r="AN141" s="42"/>
      <c r="AO141" s="42"/>
      <c r="AP141" s="42"/>
      <c r="AQ141" s="42"/>
      <c r="AR141" s="42"/>
      <c r="AS141" s="42"/>
    </row>
    <row r="142" spans="1:46" ht="3.75" customHeight="1" x14ac:dyDescent="0.15">
      <c r="B142" s="41"/>
      <c r="C142" s="41"/>
      <c r="D142" s="41"/>
      <c r="E142" s="41"/>
      <c r="F142" s="3"/>
    </row>
    <row r="143" spans="1:46" ht="13.5" customHeight="1" x14ac:dyDescent="0.15">
      <c r="B143" s="41"/>
      <c r="C143" s="43"/>
      <c r="D143" s="43"/>
      <c r="E143" s="43"/>
      <c r="F143" s="3"/>
      <c r="H143" s="44" t="s">
        <v>208</v>
      </c>
      <c r="J143" s="48"/>
      <c r="K143" s="49"/>
      <c r="L143" s="49"/>
      <c r="M143" s="49"/>
      <c r="N143" s="49"/>
      <c r="O143" s="50"/>
      <c r="Q143" s="48"/>
      <c r="R143" s="49"/>
      <c r="S143" s="49"/>
      <c r="T143" s="49"/>
      <c r="U143" s="49"/>
      <c r="V143" s="50"/>
      <c r="X143" s="48"/>
      <c r="Y143" s="49"/>
      <c r="Z143" s="49"/>
      <c r="AA143" s="49"/>
      <c r="AB143" s="49"/>
      <c r="AC143" s="50"/>
      <c r="AE143" s="48"/>
      <c r="AF143" s="49"/>
      <c r="AG143" s="49"/>
      <c r="AH143" s="49"/>
      <c r="AI143" s="49"/>
      <c r="AJ143" s="50"/>
    </row>
    <row r="144" spans="1:46" ht="13.5" customHeight="1" x14ac:dyDescent="0.15">
      <c r="B144" s="41"/>
      <c r="C144" s="41"/>
      <c r="D144" s="41"/>
      <c r="E144" s="41"/>
      <c r="F144" s="3"/>
      <c r="H144" s="9"/>
      <c r="J144" s="115" t="s">
        <v>100</v>
      </c>
      <c r="K144" s="116"/>
      <c r="L144" s="116"/>
      <c r="M144" s="116"/>
      <c r="N144" s="116"/>
      <c r="O144" s="117"/>
      <c r="P144" s="9"/>
      <c r="Q144" s="115" t="s">
        <v>212</v>
      </c>
      <c r="R144" s="116"/>
      <c r="S144" s="116"/>
      <c r="T144" s="116"/>
      <c r="U144" s="116"/>
      <c r="V144" s="117"/>
      <c r="W144" s="9"/>
      <c r="X144" s="115" t="s">
        <v>213</v>
      </c>
      <c r="Y144" s="116"/>
      <c r="Z144" s="116"/>
      <c r="AA144" s="116"/>
      <c r="AB144" s="116"/>
      <c r="AC144" s="117"/>
      <c r="AE144" s="115" t="s">
        <v>1</v>
      </c>
      <c r="AF144" s="116"/>
      <c r="AG144" s="116"/>
      <c r="AH144" s="116"/>
      <c r="AI144" s="116"/>
      <c r="AJ144" s="117"/>
      <c r="AM144" s="124" t="s">
        <v>75</v>
      </c>
      <c r="AN144" s="125"/>
      <c r="AO144" s="125"/>
      <c r="AP144" s="125"/>
      <c r="AQ144" s="125"/>
      <c r="AR144" s="126"/>
    </row>
    <row r="145" spans="2:46" ht="13.5" customHeight="1" x14ac:dyDescent="0.15">
      <c r="B145" s="41"/>
      <c r="C145" s="41"/>
      <c r="D145" s="41"/>
      <c r="E145" s="41"/>
      <c r="F145" s="3"/>
      <c r="H145" s="9"/>
      <c r="J145" s="118"/>
      <c r="K145" s="119"/>
      <c r="L145" s="119"/>
      <c r="M145" s="119"/>
      <c r="N145" s="119"/>
      <c r="O145" s="120"/>
      <c r="P145" s="9"/>
      <c r="Q145" s="118"/>
      <c r="R145" s="119"/>
      <c r="S145" s="119"/>
      <c r="T145" s="119"/>
      <c r="U145" s="119"/>
      <c r="V145" s="120"/>
      <c r="W145" s="9"/>
      <c r="X145" s="118"/>
      <c r="Y145" s="119"/>
      <c r="Z145" s="119"/>
      <c r="AA145" s="119"/>
      <c r="AB145" s="119"/>
      <c r="AC145" s="120"/>
      <c r="AE145" s="118"/>
      <c r="AF145" s="119"/>
      <c r="AG145" s="119"/>
      <c r="AH145" s="119"/>
      <c r="AI145" s="119"/>
      <c r="AJ145" s="120"/>
      <c r="AM145" s="127"/>
      <c r="AN145" s="128"/>
      <c r="AO145" s="128"/>
      <c r="AP145" s="128"/>
      <c r="AQ145" s="128"/>
      <c r="AR145" s="129"/>
    </row>
    <row r="146" spans="2:46" ht="13.5" customHeight="1" x14ac:dyDescent="0.15">
      <c r="B146" s="41"/>
      <c r="C146" s="41"/>
      <c r="D146" s="41"/>
      <c r="E146" s="41"/>
      <c r="F146" s="3"/>
      <c r="H146" s="9"/>
      <c r="J146" s="118"/>
      <c r="K146" s="119"/>
      <c r="L146" s="119"/>
      <c r="M146" s="119"/>
      <c r="N146" s="119"/>
      <c r="O146" s="120"/>
      <c r="P146" s="9"/>
      <c r="Q146" s="118"/>
      <c r="R146" s="119"/>
      <c r="S146" s="119"/>
      <c r="T146" s="119"/>
      <c r="U146" s="119"/>
      <c r="V146" s="120"/>
      <c r="W146" s="9"/>
      <c r="X146" s="118"/>
      <c r="Y146" s="119"/>
      <c r="Z146" s="119"/>
      <c r="AA146" s="119"/>
      <c r="AB146" s="119"/>
      <c r="AC146" s="120"/>
      <c r="AE146" s="118"/>
      <c r="AF146" s="119"/>
      <c r="AG146" s="119"/>
      <c r="AH146" s="119"/>
      <c r="AI146" s="119"/>
      <c r="AJ146" s="120"/>
      <c r="AM146" s="127"/>
      <c r="AN146" s="128"/>
      <c r="AO146" s="128"/>
      <c r="AP146" s="128"/>
      <c r="AQ146" s="128"/>
      <c r="AR146" s="129"/>
    </row>
    <row r="147" spans="2:46" ht="13.5" customHeight="1" x14ac:dyDescent="0.15">
      <c r="B147" s="41"/>
      <c r="C147" s="41"/>
      <c r="D147" s="41"/>
      <c r="E147" s="41"/>
      <c r="F147" s="3"/>
      <c r="H147" s="9"/>
      <c r="J147" s="118"/>
      <c r="K147" s="119"/>
      <c r="L147" s="119"/>
      <c r="M147" s="119"/>
      <c r="N147" s="119"/>
      <c r="O147" s="120"/>
      <c r="P147" s="9"/>
      <c r="Q147" s="118"/>
      <c r="R147" s="119"/>
      <c r="S147" s="119"/>
      <c r="T147" s="119"/>
      <c r="U147" s="119"/>
      <c r="V147" s="120"/>
      <c r="W147" s="9"/>
      <c r="X147" s="118"/>
      <c r="Y147" s="119"/>
      <c r="Z147" s="119"/>
      <c r="AA147" s="119"/>
      <c r="AB147" s="119"/>
      <c r="AC147" s="120"/>
      <c r="AE147" s="118"/>
      <c r="AF147" s="119"/>
      <c r="AG147" s="119"/>
      <c r="AH147" s="119"/>
      <c r="AI147" s="119"/>
      <c r="AJ147" s="120"/>
      <c r="AM147" s="127"/>
      <c r="AN147" s="128"/>
      <c r="AO147" s="128"/>
      <c r="AP147" s="128"/>
      <c r="AQ147" s="128"/>
      <c r="AR147" s="129"/>
    </row>
    <row r="148" spans="2:46" ht="13.5" customHeight="1" x14ac:dyDescent="0.15">
      <c r="B148" s="41"/>
      <c r="C148" s="41"/>
      <c r="D148" s="41"/>
      <c r="E148" s="41"/>
      <c r="F148" s="3"/>
      <c r="H148" s="9"/>
      <c r="J148" s="121"/>
      <c r="K148" s="122"/>
      <c r="L148" s="122"/>
      <c r="M148" s="122"/>
      <c r="N148" s="122"/>
      <c r="O148" s="123"/>
      <c r="P148" s="9"/>
      <c r="Q148" s="121"/>
      <c r="R148" s="122"/>
      <c r="S148" s="122"/>
      <c r="T148" s="122"/>
      <c r="U148" s="122"/>
      <c r="V148" s="123"/>
      <c r="W148" s="9"/>
      <c r="X148" s="121"/>
      <c r="Y148" s="122"/>
      <c r="Z148" s="122"/>
      <c r="AA148" s="122"/>
      <c r="AB148" s="122"/>
      <c r="AC148" s="123"/>
      <c r="AE148" s="121"/>
      <c r="AF148" s="122"/>
      <c r="AG148" s="122"/>
      <c r="AH148" s="122"/>
      <c r="AI148" s="122"/>
      <c r="AJ148" s="123"/>
      <c r="AM148" s="130"/>
      <c r="AN148" s="131"/>
      <c r="AO148" s="131"/>
      <c r="AP148" s="131"/>
      <c r="AQ148" s="131"/>
      <c r="AR148" s="132"/>
    </row>
    <row r="149" spans="2:46" ht="13.5" customHeight="1" x14ac:dyDescent="0.15">
      <c r="B149" s="41"/>
      <c r="C149" s="43"/>
      <c r="D149" s="43"/>
      <c r="E149" s="43"/>
      <c r="F149" s="3"/>
      <c r="H149" s="51" t="s">
        <v>97</v>
      </c>
      <c r="J149" s="52"/>
      <c r="K149" s="53"/>
      <c r="L149" s="53"/>
      <c r="M149" s="53"/>
      <c r="N149" s="53"/>
      <c r="O149" s="54"/>
      <c r="Q149" s="55"/>
      <c r="R149" s="56"/>
      <c r="S149" s="56"/>
      <c r="T149" s="56"/>
      <c r="U149" s="56"/>
      <c r="V149" s="57"/>
      <c r="X149" s="58"/>
      <c r="Y149" s="59"/>
      <c r="Z149" s="59"/>
      <c r="AA149" s="59"/>
      <c r="AB149" s="59"/>
      <c r="AC149" s="60"/>
      <c r="AE149" s="55"/>
      <c r="AF149" s="56"/>
      <c r="AG149" s="56"/>
      <c r="AH149" s="56"/>
      <c r="AI149" s="56"/>
      <c r="AJ149" s="57"/>
      <c r="AM149" s="133"/>
      <c r="AN149" s="134"/>
      <c r="AO149" s="134"/>
      <c r="AP149" s="134"/>
      <c r="AQ149" s="134"/>
      <c r="AR149" s="135"/>
    </row>
    <row r="150" spans="2:46" ht="8.25" customHeight="1" x14ac:dyDescent="0.15">
      <c r="B150" s="41"/>
      <c r="C150" s="41"/>
      <c r="D150" s="41"/>
      <c r="E150" s="41"/>
      <c r="F150" s="3"/>
      <c r="H150" s="9"/>
      <c r="J150" s="61"/>
      <c r="K150" s="61"/>
      <c r="L150" s="61"/>
      <c r="M150" s="61"/>
      <c r="N150" s="61"/>
      <c r="O150" s="61"/>
      <c r="Q150" s="62"/>
      <c r="R150" s="62"/>
      <c r="S150" s="62"/>
      <c r="T150" s="62"/>
      <c r="U150" s="62"/>
      <c r="V150" s="62"/>
      <c r="X150" s="62"/>
      <c r="Y150" s="62"/>
      <c r="Z150" s="62"/>
      <c r="AA150" s="62"/>
      <c r="AB150" s="62"/>
      <c r="AC150" s="62"/>
      <c r="AE150" s="62"/>
      <c r="AF150" s="62"/>
      <c r="AG150" s="62"/>
      <c r="AH150" s="62"/>
      <c r="AI150" s="62"/>
      <c r="AJ150" s="62"/>
      <c r="AL150" s="63"/>
      <c r="AM150" s="133"/>
      <c r="AN150" s="134"/>
      <c r="AO150" s="134"/>
      <c r="AP150" s="134"/>
      <c r="AQ150" s="134"/>
      <c r="AR150" s="135"/>
    </row>
    <row r="151" spans="2:46" ht="13.5" customHeight="1" x14ac:dyDescent="0.15">
      <c r="B151" s="41"/>
      <c r="C151" s="43"/>
      <c r="D151" s="43"/>
      <c r="E151" s="43"/>
      <c r="F151" s="3"/>
      <c r="H151" s="64" t="s">
        <v>98</v>
      </c>
      <c r="J151" s="65"/>
      <c r="K151" s="66"/>
      <c r="L151" s="66"/>
      <c r="M151" s="66"/>
      <c r="N151" s="66"/>
      <c r="O151" s="67"/>
      <c r="Q151" s="68"/>
      <c r="R151" s="69"/>
      <c r="S151" s="69"/>
      <c r="T151" s="69"/>
      <c r="U151" s="69"/>
      <c r="V151" s="70"/>
      <c r="X151" s="68"/>
      <c r="Y151" s="69"/>
      <c r="Z151" s="69"/>
      <c r="AA151" s="69"/>
      <c r="AB151" s="69"/>
      <c r="AC151" s="70"/>
      <c r="AE151" s="68"/>
      <c r="AF151" s="69"/>
      <c r="AG151" s="69"/>
      <c r="AH151" s="69"/>
      <c r="AI151" s="69"/>
      <c r="AJ151" s="70"/>
      <c r="AM151" s="136"/>
      <c r="AN151" s="137"/>
      <c r="AO151" s="137"/>
      <c r="AP151" s="137"/>
      <c r="AQ151" s="137"/>
      <c r="AR151" s="138"/>
    </row>
    <row r="152" spans="2:46" ht="13.5" customHeight="1" x14ac:dyDescent="0.15">
      <c r="B152" s="71"/>
      <c r="C152" s="71"/>
      <c r="D152" s="71"/>
      <c r="E152" s="71"/>
      <c r="F152" s="3"/>
    </row>
    <row r="153" spans="2:46" ht="13.5" customHeight="1" thickBot="1" x14ac:dyDescent="0.2">
      <c r="B153" s="72"/>
      <c r="C153" s="72"/>
      <c r="D153" s="72"/>
      <c r="E153" s="72"/>
      <c r="F153" s="3"/>
      <c r="G153" s="73" t="s">
        <v>91</v>
      </c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5"/>
    </row>
    <row r="154" spans="2:46" ht="3.75" customHeight="1" thickTop="1" x14ac:dyDescent="0.15">
      <c r="B154" s="72"/>
      <c r="C154" s="72"/>
      <c r="D154" s="72"/>
      <c r="E154" s="72"/>
      <c r="F154" s="3"/>
      <c r="G154" s="37"/>
      <c r="AR154" s="38"/>
    </row>
    <row r="155" spans="2:46" x14ac:dyDescent="0.15">
      <c r="B155" s="72"/>
      <c r="C155" s="72"/>
      <c r="D155" s="72"/>
      <c r="E155" s="72"/>
      <c r="F155" s="3"/>
      <c r="G155" s="76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8"/>
    </row>
    <row r="156" spans="2:46" ht="3.75" customHeight="1" x14ac:dyDescent="0.15">
      <c r="B156" s="72"/>
      <c r="C156" s="72"/>
      <c r="D156" s="72"/>
      <c r="E156" s="72"/>
      <c r="F156" s="3"/>
      <c r="G156" s="79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1"/>
    </row>
    <row r="157" spans="2:46" ht="3.75" hidden="1" customHeight="1" x14ac:dyDescent="0.15">
      <c r="B157" s="72"/>
      <c r="C157" s="72"/>
      <c r="D157" s="72"/>
      <c r="E157" s="72"/>
      <c r="F157" s="3"/>
      <c r="G157" s="85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7"/>
    </row>
    <row r="158" spans="2:46" ht="18" customHeight="1" x14ac:dyDescent="0.15">
      <c r="B158" s="72"/>
      <c r="C158" s="72"/>
      <c r="D158" s="72"/>
      <c r="E158" s="72"/>
      <c r="F158" s="3"/>
      <c r="G158" s="112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4"/>
      <c r="AT158" s="36" t="str">
        <f>work!$E$158</f>
        <v/>
      </c>
    </row>
    <row r="160" spans="2:46" ht="13.5" customHeight="1" thickBot="1" x14ac:dyDescent="0.2">
      <c r="B160" s="72"/>
      <c r="C160" s="72"/>
      <c r="D160" s="72"/>
      <c r="E160" s="72"/>
      <c r="F160" s="3"/>
      <c r="G160" s="73" t="s">
        <v>449</v>
      </c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5"/>
    </row>
    <row r="161" spans="1:46" ht="3.75" hidden="1" customHeight="1" thickTop="1" x14ac:dyDescent="0.15">
      <c r="B161" s="72"/>
      <c r="C161" s="72"/>
      <c r="D161" s="72"/>
      <c r="E161" s="72"/>
      <c r="F161" s="3"/>
      <c r="G161" s="82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4"/>
    </row>
    <row r="162" spans="1:46" ht="18" customHeight="1" thickTop="1" x14ac:dyDescent="0.15">
      <c r="B162" s="72"/>
      <c r="C162" s="72"/>
      <c r="D162" s="72"/>
      <c r="E162" s="72"/>
      <c r="F162" s="3"/>
      <c r="G162" s="112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4"/>
      <c r="AT162" s="36" t="str">
        <f>work!$E$159</f>
        <v/>
      </c>
    </row>
    <row r="164" spans="1:46" ht="13.5" customHeight="1" thickBot="1" x14ac:dyDescent="0.2">
      <c r="B164" s="72"/>
      <c r="C164" s="72"/>
      <c r="D164" s="72"/>
      <c r="E164" s="72"/>
      <c r="F164" s="3"/>
      <c r="G164" s="73" t="s">
        <v>73</v>
      </c>
      <c r="H164" s="73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5"/>
    </row>
    <row r="165" spans="1:46" ht="14.25" hidden="1" thickTop="1" x14ac:dyDescent="0.15">
      <c r="B165" s="72"/>
      <c r="C165" s="72"/>
      <c r="D165" s="72"/>
      <c r="E165" s="72"/>
      <c r="F165" s="3"/>
      <c r="G165" s="82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4"/>
    </row>
    <row r="166" spans="1:46" ht="18" customHeight="1" thickTop="1" x14ac:dyDescent="0.15">
      <c r="B166" s="72"/>
      <c r="C166" s="72"/>
      <c r="D166" s="72"/>
      <c r="E166" s="72"/>
      <c r="F166" s="3"/>
      <c r="G166" s="112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4"/>
      <c r="AT166" s="36" t="str">
        <f>work!$E$160</f>
        <v/>
      </c>
    </row>
    <row r="168" spans="1:46" x14ac:dyDescent="0.15">
      <c r="B168" s="39" t="s">
        <v>0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6" ht="3.75" customHeight="1" x14ac:dyDescent="0.15"/>
    <row r="170" spans="1:46" ht="49.5" customHeight="1" x14ac:dyDescent="0.15">
      <c r="A170" s="88"/>
      <c r="B170" s="139" t="s">
        <v>448</v>
      </c>
      <c r="C170" s="139"/>
      <c r="D170" s="139"/>
      <c r="E170" s="139"/>
      <c r="F170" s="40"/>
      <c r="G170" s="140" t="s">
        <v>99</v>
      </c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2"/>
    </row>
    <row r="171" spans="1:46" ht="15" customHeight="1" x14ac:dyDescent="0.15">
      <c r="B171" s="40"/>
      <c r="C171" s="40"/>
      <c r="D171" s="40"/>
      <c r="E171" s="40"/>
      <c r="F171" s="4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46" ht="15" customHeight="1" x14ac:dyDescent="0.15">
      <c r="B172" s="41"/>
      <c r="C172" s="145" t="s">
        <v>414</v>
      </c>
      <c r="D172" s="145"/>
      <c r="E172" s="145"/>
      <c r="F172" s="40"/>
      <c r="H172" s="42"/>
      <c r="I172" s="42"/>
      <c r="J172" s="143" t="s">
        <v>72</v>
      </c>
      <c r="K172" s="143"/>
      <c r="L172" s="143"/>
      <c r="M172" s="143"/>
      <c r="N172" s="143"/>
      <c r="O172" s="143"/>
      <c r="P172" s="42"/>
      <c r="Q172" s="143" t="s">
        <v>71</v>
      </c>
      <c r="R172" s="143"/>
      <c r="S172" s="143"/>
      <c r="T172" s="143"/>
      <c r="U172" s="143"/>
      <c r="V172" s="143"/>
      <c r="W172" s="42"/>
      <c r="X172" s="143" t="s">
        <v>70</v>
      </c>
      <c r="Y172" s="143"/>
      <c r="Z172" s="143"/>
      <c r="AA172" s="143"/>
      <c r="AB172" s="143"/>
      <c r="AC172" s="143"/>
      <c r="AD172" s="42"/>
      <c r="AE172" s="143" t="s">
        <v>77</v>
      </c>
      <c r="AF172" s="143"/>
      <c r="AG172" s="143"/>
      <c r="AH172" s="143"/>
      <c r="AI172" s="143"/>
      <c r="AJ172" s="143"/>
      <c r="AK172" s="42"/>
      <c r="AL172" s="42"/>
      <c r="AN172" s="42"/>
      <c r="AO172" s="42"/>
      <c r="AP172" s="42"/>
      <c r="AQ172" s="42"/>
      <c r="AR172" s="42"/>
      <c r="AS172" s="42"/>
    </row>
    <row r="173" spans="1:46" ht="3.75" customHeight="1" x14ac:dyDescent="0.15">
      <c r="B173" s="41"/>
      <c r="C173" s="41"/>
      <c r="D173" s="41"/>
      <c r="E173" s="41"/>
      <c r="F173" s="3"/>
    </row>
    <row r="174" spans="1:46" ht="13.5" customHeight="1" x14ac:dyDescent="0.15">
      <c r="B174" s="41"/>
      <c r="C174" s="43"/>
      <c r="D174" s="43"/>
      <c r="E174" s="43"/>
      <c r="F174" s="3"/>
      <c r="H174" s="44" t="s">
        <v>208</v>
      </c>
      <c r="J174" s="48"/>
      <c r="K174" s="49"/>
      <c r="L174" s="49"/>
      <c r="M174" s="49"/>
      <c r="N174" s="49"/>
      <c r="O174" s="50"/>
      <c r="Q174" s="48"/>
      <c r="R174" s="49"/>
      <c r="S174" s="49"/>
      <c r="T174" s="49"/>
      <c r="U174" s="49"/>
      <c r="V174" s="50"/>
      <c r="X174" s="48"/>
      <c r="Y174" s="49"/>
      <c r="Z174" s="49"/>
      <c r="AA174" s="49"/>
      <c r="AB174" s="49"/>
      <c r="AC174" s="50"/>
      <c r="AE174" s="48"/>
      <c r="AF174" s="49"/>
      <c r="AG174" s="49"/>
      <c r="AH174" s="49"/>
      <c r="AI174" s="49"/>
      <c r="AJ174" s="50"/>
    </row>
    <row r="175" spans="1:46" ht="13.5" customHeight="1" x14ac:dyDescent="0.15">
      <c r="B175" s="41"/>
      <c r="C175" s="41"/>
      <c r="D175" s="41"/>
      <c r="E175" s="41"/>
      <c r="F175" s="3"/>
      <c r="H175" s="9"/>
      <c r="J175" s="155" t="s">
        <v>221</v>
      </c>
      <c r="K175" s="156"/>
      <c r="L175" s="156"/>
      <c r="M175" s="156"/>
      <c r="N175" s="156"/>
      <c r="O175" s="157"/>
      <c r="P175" s="9"/>
      <c r="Q175" s="115" t="s">
        <v>222</v>
      </c>
      <c r="R175" s="116"/>
      <c r="S175" s="116"/>
      <c r="T175" s="116"/>
      <c r="U175" s="116"/>
      <c r="V175" s="117"/>
      <c r="W175" s="9"/>
      <c r="X175" s="155" t="s">
        <v>223</v>
      </c>
      <c r="Y175" s="156"/>
      <c r="Z175" s="156"/>
      <c r="AA175" s="156"/>
      <c r="AB175" s="156"/>
      <c r="AC175" s="157"/>
      <c r="AD175" s="9"/>
      <c r="AE175" s="115" t="s">
        <v>1</v>
      </c>
      <c r="AF175" s="116"/>
      <c r="AG175" s="116"/>
      <c r="AH175" s="116"/>
      <c r="AI175" s="116"/>
      <c r="AJ175" s="117"/>
      <c r="AM175" s="124" t="s">
        <v>75</v>
      </c>
      <c r="AN175" s="125"/>
      <c r="AO175" s="125"/>
      <c r="AP175" s="125"/>
      <c r="AQ175" s="125"/>
      <c r="AR175" s="126"/>
    </row>
    <row r="176" spans="1:46" ht="13.5" customHeight="1" x14ac:dyDescent="0.15">
      <c r="B176" s="41"/>
      <c r="C176" s="41"/>
      <c r="D176" s="41"/>
      <c r="E176" s="41"/>
      <c r="F176" s="3"/>
      <c r="H176" s="9"/>
      <c r="J176" s="158"/>
      <c r="K176" s="159"/>
      <c r="L176" s="159"/>
      <c r="M176" s="159"/>
      <c r="N176" s="159"/>
      <c r="O176" s="160"/>
      <c r="P176" s="9"/>
      <c r="Q176" s="118"/>
      <c r="R176" s="119"/>
      <c r="S176" s="119"/>
      <c r="T176" s="119"/>
      <c r="U176" s="119"/>
      <c r="V176" s="120"/>
      <c r="W176" s="9"/>
      <c r="X176" s="158"/>
      <c r="Y176" s="159"/>
      <c r="Z176" s="159"/>
      <c r="AA176" s="159"/>
      <c r="AB176" s="159"/>
      <c r="AC176" s="160"/>
      <c r="AD176" s="9"/>
      <c r="AE176" s="118"/>
      <c r="AF176" s="119"/>
      <c r="AG176" s="119"/>
      <c r="AH176" s="119"/>
      <c r="AI176" s="119"/>
      <c r="AJ176" s="120"/>
      <c r="AM176" s="127"/>
      <c r="AN176" s="128"/>
      <c r="AO176" s="128"/>
      <c r="AP176" s="128"/>
      <c r="AQ176" s="128"/>
      <c r="AR176" s="129"/>
    </row>
    <row r="177" spans="2:46" ht="13.5" customHeight="1" x14ac:dyDescent="0.15">
      <c r="B177" s="41"/>
      <c r="C177" s="41"/>
      <c r="D177" s="41"/>
      <c r="E177" s="41"/>
      <c r="F177" s="3"/>
      <c r="H177" s="9"/>
      <c r="J177" s="158"/>
      <c r="K177" s="159"/>
      <c r="L177" s="159"/>
      <c r="M177" s="159"/>
      <c r="N177" s="159"/>
      <c r="O177" s="160"/>
      <c r="P177" s="9"/>
      <c r="Q177" s="118"/>
      <c r="R177" s="119"/>
      <c r="S177" s="119"/>
      <c r="T177" s="119"/>
      <c r="U177" s="119"/>
      <c r="V177" s="120"/>
      <c r="W177" s="9"/>
      <c r="X177" s="158"/>
      <c r="Y177" s="159"/>
      <c r="Z177" s="159"/>
      <c r="AA177" s="159"/>
      <c r="AB177" s="159"/>
      <c r="AC177" s="160"/>
      <c r="AD177" s="9"/>
      <c r="AE177" s="118"/>
      <c r="AF177" s="119"/>
      <c r="AG177" s="119"/>
      <c r="AH177" s="119"/>
      <c r="AI177" s="119"/>
      <c r="AJ177" s="120"/>
      <c r="AM177" s="127"/>
      <c r="AN177" s="128"/>
      <c r="AO177" s="128"/>
      <c r="AP177" s="128"/>
      <c r="AQ177" s="128"/>
      <c r="AR177" s="129"/>
    </row>
    <row r="178" spans="2:46" ht="13.5" customHeight="1" x14ac:dyDescent="0.15">
      <c r="B178" s="41"/>
      <c r="C178" s="41"/>
      <c r="D178" s="41"/>
      <c r="E178" s="41"/>
      <c r="F178" s="3"/>
      <c r="H178" s="9"/>
      <c r="J178" s="158"/>
      <c r="K178" s="159"/>
      <c r="L178" s="159"/>
      <c r="M178" s="159"/>
      <c r="N178" s="159"/>
      <c r="O178" s="160"/>
      <c r="P178" s="9"/>
      <c r="Q178" s="118"/>
      <c r="R178" s="119"/>
      <c r="S178" s="119"/>
      <c r="T178" s="119"/>
      <c r="U178" s="119"/>
      <c r="V178" s="120"/>
      <c r="W178" s="9"/>
      <c r="X178" s="158"/>
      <c r="Y178" s="159"/>
      <c r="Z178" s="159"/>
      <c r="AA178" s="159"/>
      <c r="AB178" s="159"/>
      <c r="AC178" s="160"/>
      <c r="AD178" s="9"/>
      <c r="AE178" s="118"/>
      <c r="AF178" s="119"/>
      <c r="AG178" s="119"/>
      <c r="AH178" s="119"/>
      <c r="AI178" s="119"/>
      <c r="AJ178" s="120"/>
      <c r="AM178" s="127"/>
      <c r="AN178" s="128"/>
      <c r="AO178" s="128"/>
      <c r="AP178" s="128"/>
      <c r="AQ178" s="128"/>
      <c r="AR178" s="129"/>
    </row>
    <row r="179" spans="2:46" ht="13.5" customHeight="1" x14ac:dyDescent="0.15">
      <c r="B179" s="41"/>
      <c r="C179" s="41"/>
      <c r="D179" s="41"/>
      <c r="E179" s="41"/>
      <c r="F179" s="3"/>
      <c r="H179" s="9"/>
      <c r="J179" s="161"/>
      <c r="K179" s="162"/>
      <c r="L179" s="162"/>
      <c r="M179" s="162"/>
      <c r="N179" s="162"/>
      <c r="O179" s="163"/>
      <c r="P179" s="9"/>
      <c r="Q179" s="121"/>
      <c r="R179" s="122"/>
      <c r="S179" s="122"/>
      <c r="T179" s="122"/>
      <c r="U179" s="122"/>
      <c r="V179" s="123"/>
      <c r="W179" s="9"/>
      <c r="X179" s="161"/>
      <c r="Y179" s="162"/>
      <c r="Z179" s="162"/>
      <c r="AA179" s="162"/>
      <c r="AB179" s="162"/>
      <c r="AC179" s="163"/>
      <c r="AD179" s="9"/>
      <c r="AE179" s="121"/>
      <c r="AF179" s="122"/>
      <c r="AG179" s="122"/>
      <c r="AH179" s="122"/>
      <c r="AI179" s="122"/>
      <c r="AJ179" s="123"/>
      <c r="AM179" s="130"/>
      <c r="AN179" s="131"/>
      <c r="AO179" s="131"/>
      <c r="AP179" s="131"/>
      <c r="AQ179" s="131"/>
      <c r="AR179" s="132"/>
    </row>
    <row r="180" spans="2:46" ht="13.5" customHeight="1" x14ac:dyDescent="0.15">
      <c r="B180" s="41"/>
      <c r="C180" s="43"/>
      <c r="D180" s="43"/>
      <c r="E180" s="43"/>
      <c r="F180" s="3"/>
      <c r="H180" s="51" t="s">
        <v>97</v>
      </c>
      <c r="J180" s="52"/>
      <c r="K180" s="53"/>
      <c r="L180" s="53"/>
      <c r="M180" s="53"/>
      <c r="N180" s="53"/>
      <c r="O180" s="54"/>
      <c r="Q180" s="55"/>
      <c r="R180" s="56"/>
      <c r="S180" s="56"/>
      <c r="T180" s="56"/>
      <c r="U180" s="56"/>
      <c r="V180" s="57"/>
      <c r="X180" s="58"/>
      <c r="Y180" s="59"/>
      <c r="Z180" s="59"/>
      <c r="AA180" s="59"/>
      <c r="AB180" s="59"/>
      <c r="AC180" s="60"/>
      <c r="AE180" s="55"/>
      <c r="AF180" s="56"/>
      <c r="AG180" s="56"/>
      <c r="AH180" s="56"/>
      <c r="AI180" s="56"/>
      <c r="AJ180" s="57"/>
      <c r="AM180" s="133"/>
      <c r="AN180" s="134"/>
      <c r="AO180" s="134"/>
      <c r="AP180" s="134"/>
      <c r="AQ180" s="134"/>
      <c r="AR180" s="135"/>
    </row>
    <row r="181" spans="2:46" ht="8.25" customHeight="1" x14ac:dyDescent="0.15">
      <c r="B181" s="41"/>
      <c r="C181" s="41"/>
      <c r="D181" s="41"/>
      <c r="E181" s="41"/>
      <c r="F181" s="3"/>
      <c r="H181" s="9"/>
      <c r="J181" s="61"/>
      <c r="K181" s="61"/>
      <c r="L181" s="61"/>
      <c r="M181" s="61"/>
      <c r="N181" s="61"/>
      <c r="O181" s="61"/>
      <c r="Q181" s="62"/>
      <c r="R181" s="62"/>
      <c r="S181" s="62"/>
      <c r="T181" s="62"/>
      <c r="U181" s="62"/>
      <c r="V181" s="62"/>
      <c r="X181" s="62"/>
      <c r="Y181" s="62"/>
      <c r="Z181" s="62"/>
      <c r="AA181" s="62"/>
      <c r="AB181" s="62"/>
      <c r="AC181" s="62"/>
      <c r="AE181" s="62"/>
      <c r="AF181" s="62"/>
      <c r="AG181" s="62"/>
      <c r="AH181" s="62"/>
      <c r="AI181" s="62"/>
      <c r="AJ181" s="62"/>
      <c r="AL181" s="63"/>
      <c r="AM181" s="133"/>
      <c r="AN181" s="134"/>
      <c r="AO181" s="134"/>
      <c r="AP181" s="134"/>
      <c r="AQ181" s="134"/>
      <c r="AR181" s="135"/>
    </row>
    <row r="182" spans="2:46" ht="13.5" customHeight="1" x14ac:dyDescent="0.15">
      <c r="B182" s="41"/>
      <c r="C182" s="43"/>
      <c r="D182" s="43"/>
      <c r="E182" s="43"/>
      <c r="F182" s="3"/>
      <c r="H182" s="64" t="s">
        <v>98</v>
      </c>
      <c r="J182" s="65"/>
      <c r="K182" s="66"/>
      <c r="L182" s="66"/>
      <c r="M182" s="66"/>
      <c r="N182" s="66"/>
      <c r="O182" s="67"/>
      <c r="Q182" s="68"/>
      <c r="R182" s="69"/>
      <c r="S182" s="69"/>
      <c r="T182" s="69"/>
      <c r="U182" s="69"/>
      <c r="V182" s="70"/>
      <c r="X182" s="68"/>
      <c r="Y182" s="69"/>
      <c r="Z182" s="69"/>
      <c r="AA182" s="69"/>
      <c r="AB182" s="69"/>
      <c r="AC182" s="70"/>
      <c r="AE182" s="68"/>
      <c r="AF182" s="69"/>
      <c r="AG182" s="69"/>
      <c r="AH182" s="69"/>
      <c r="AI182" s="69"/>
      <c r="AJ182" s="70"/>
      <c r="AM182" s="136"/>
      <c r="AN182" s="137"/>
      <c r="AO182" s="137"/>
      <c r="AP182" s="137"/>
      <c r="AQ182" s="137"/>
      <c r="AR182" s="138"/>
    </row>
    <row r="183" spans="2:46" ht="13.5" customHeight="1" x14ac:dyDescent="0.15">
      <c r="B183" s="71"/>
      <c r="C183" s="71"/>
      <c r="D183" s="71"/>
      <c r="E183" s="71"/>
      <c r="F183" s="3"/>
    </row>
    <row r="184" spans="2:46" ht="13.5" customHeight="1" thickBot="1" x14ac:dyDescent="0.2">
      <c r="B184" s="72"/>
      <c r="C184" s="72"/>
      <c r="D184" s="72"/>
      <c r="E184" s="72"/>
      <c r="F184" s="3"/>
      <c r="G184" s="73" t="s">
        <v>91</v>
      </c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5"/>
    </row>
    <row r="185" spans="2:46" ht="3.75" customHeight="1" thickTop="1" x14ac:dyDescent="0.15">
      <c r="B185" s="72"/>
      <c r="C185" s="72"/>
      <c r="D185" s="72"/>
      <c r="E185" s="72"/>
      <c r="F185" s="3"/>
      <c r="G185" s="37"/>
      <c r="AR185" s="38"/>
    </row>
    <row r="186" spans="2:46" x14ac:dyDescent="0.15">
      <c r="B186" s="72"/>
      <c r="C186" s="72"/>
      <c r="D186" s="72"/>
      <c r="E186" s="72"/>
      <c r="F186" s="3"/>
      <c r="G186" s="76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8"/>
    </row>
    <row r="187" spans="2:46" ht="3.75" customHeight="1" x14ac:dyDescent="0.15">
      <c r="B187" s="72"/>
      <c r="C187" s="72"/>
      <c r="D187" s="72"/>
      <c r="E187" s="72"/>
      <c r="F187" s="3"/>
      <c r="G187" s="79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1"/>
    </row>
    <row r="188" spans="2:46" ht="3.75" hidden="1" customHeight="1" x14ac:dyDescent="0.15">
      <c r="B188" s="72"/>
      <c r="C188" s="72"/>
      <c r="D188" s="72"/>
      <c r="E188" s="72"/>
      <c r="F188" s="3"/>
      <c r="G188" s="85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7"/>
    </row>
    <row r="189" spans="2:46" ht="18" customHeight="1" x14ac:dyDescent="0.15">
      <c r="B189" s="72"/>
      <c r="C189" s="72"/>
      <c r="D189" s="72"/>
      <c r="E189" s="72"/>
      <c r="F189" s="3"/>
      <c r="G189" s="112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4"/>
      <c r="AT189" s="36" t="str">
        <f>work!$E$170</f>
        <v/>
      </c>
    </row>
    <row r="191" spans="2:46" ht="13.5" customHeight="1" thickBot="1" x14ac:dyDescent="0.2">
      <c r="B191" s="72"/>
      <c r="C191" s="72"/>
      <c r="D191" s="72"/>
      <c r="E191" s="72"/>
      <c r="F191" s="3"/>
      <c r="G191" s="73" t="s">
        <v>449</v>
      </c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5"/>
    </row>
    <row r="192" spans="2:46" ht="3.75" hidden="1" customHeight="1" thickTop="1" x14ac:dyDescent="0.15">
      <c r="B192" s="72"/>
      <c r="C192" s="72"/>
      <c r="D192" s="72"/>
      <c r="E192" s="72"/>
      <c r="F192" s="3"/>
      <c r="G192" s="82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4"/>
    </row>
    <row r="193" spans="1:46" ht="18" customHeight="1" thickTop="1" x14ac:dyDescent="0.15">
      <c r="B193" s="72"/>
      <c r="C193" s="72"/>
      <c r="D193" s="72"/>
      <c r="E193" s="72"/>
      <c r="F193" s="3"/>
      <c r="G193" s="112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4"/>
      <c r="AT193" t="str">
        <f>work!$E$171</f>
        <v/>
      </c>
    </row>
    <row r="195" spans="1:46" ht="13.5" customHeight="1" thickBot="1" x14ac:dyDescent="0.2">
      <c r="B195" s="72"/>
      <c r="C195" s="72"/>
      <c r="D195" s="72"/>
      <c r="E195" s="72"/>
      <c r="F195" s="3"/>
      <c r="G195" s="73" t="s">
        <v>73</v>
      </c>
      <c r="H195" s="73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5"/>
    </row>
    <row r="196" spans="1:46" ht="3.75" hidden="1" customHeight="1" thickTop="1" x14ac:dyDescent="0.15">
      <c r="B196" s="72"/>
      <c r="C196" s="72"/>
      <c r="D196" s="72"/>
      <c r="E196" s="72"/>
      <c r="F196" s="3"/>
      <c r="G196" s="82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4"/>
    </row>
    <row r="197" spans="1:46" ht="18" customHeight="1" thickTop="1" x14ac:dyDescent="0.15">
      <c r="B197" s="72"/>
      <c r="C197" s="72"/>
      <c r="D197" s="72"/>
      <c r="E197" s="72"/>
      <c r="F197" s="3"/>
      <c r="G197" s="112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4"/>
      <c r="AT197" s="36" t="str">
        <f>work!$E$172</f>
        <v/>
      </c>
    </row>
    <row r="200" spans="1:46" ht="27.75" x14ac:dyDescent="0.15">
      <c r="A200" s="92"/>
      <c r="B200" s="8" t="s">
        <v>40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</row>
    <row r="201" spans="1:46" ht="14.25" thickBot="1" x14ac:dyDescent="0.2"/>
    <row r="202" spans="1:46" ht="151.5" customHeight="1" thickBot="1" x14ac:dyDescent="0.2">
      <c r="B202" s="111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  <c r="AH202" s="176"/>
      <c r="AI202" s="176"/>
      <c r="AJ202" s="176"/>
      <c r="AK202" s="176"/>
      <c r="AL202" s="176"/>
      <c r="AM202" s="176"/>
      <c r="AN202" s="176"/>
      <c r="AO202" s="176"/>
      <c r="AP202" s="176"/>
      <c r="AQ202" s="176"/>
      <c r="AR202" s="177"/>
      <c r="AT202" s="36" t="str">
        <f>work!$E$185</f>
        <v/>
      </c>
    </row>
  </sheetData>
  <sheetProtection formatRows="0"/>
  <mergeCells count="99">
    <mergeCell ref="B202:AR202"/>
    <mergeCell ref="C172:E172"/>
    <mergeCell ref="C141:E141"/>
    <mergeCell ref="C44:E44"/>
    <mergeCell ref="C75:E75"/>
    <mergeCell ref="B73:E73"/>
    <mergeCell ref="AE172:AJ172"/>
    <mergeCell ref="J175:O179"/>
    <mergeCell ref="Q175:V179"/>
    <mergeCell ref="X175:AC179"/>
    <mergeCell ref="AE175:AJ179"/>
    <mergeCell ref="G170:AS170"/>
    <mergeCell ref="G189:AR189"/>
    <mergeCell ref="G166:AR166"/>
    <mergeCell ref="J141:O141"/>
    <mergeCell ref="Q141:V141"/>
    <mergeCell ref="B42:E42"/>
    <mergeCell ref="G193:AR193"/>
    <mergeCell ref="G197:AR197"/>
    <mergeCell ref="AM144:AR148"/>
    <mergeCell ref="AM149:AR151"/>
    <mergeCell ref="G158:AR158"/>
    <mergeCell ref="G162:AR162"/>
    <mergeCell ref="B104:E104"/>
    <mergeCell ref="C106:E106"/>
    <mergeCell ref="B170:E170"/>
    <mergeCell ref="B139:E139"/>
    <mergeCell ref="AM175:AR179"/>
    <mergeCell ref="AM180:AR182"/>
    <mergeCell ref="J172:O172"/>
    <mergeCell ref="Q172:V172"/>
    <mergeCell ref="X172:AC172"/>
    <mergeCell ref="X141:AC141"/>
    <mergeCell ref="AE141:AJ141"/>
    <mergeCell ref="J144:O148"/>
    <mergeCell ref="Q144:V148"/>
    <mergeCell ref="X144:AC148"/>
    <mergeCell ref="AE144:AJ148"/>
    <mergeCell ref="G139:AS139"/>
    <mergeCell ref="AM109:AR113"/>
    <mergeCell ref="AM114:AR116"/>
    <mergeCell ref="J106:O106"/>
    <mergeCell ref="Q106:V106"/>
    <mergeCell ref="X106:AC106"/>
    <mergeCell ref="AE106:AJ106"/>
    <mergeCell ref="J109:O113"/>
    <mergeCell ref="Q109:V113"/>
    <mergeCell ref="X109:AC113"/>
    <mergeCell ref="AE109:AJ113"/>
    <mergeCell ref="G123:AR123"/>
    <mergeCell ref="G127:AR127"/>
    <mergeCell ref="G131:AR131"/>
    <mergeCell ref="G104:AS104"/>
    <mergeCell ref="AM78:AR82"/>
    <mergeCell ref="AM83:AR85"/>
    <mergeCell ref="G92:AR92"/>
    <mergeCell ref="G96:AR96"/>
    <mergeCell ref="G100:AR100"/>
    <mergeCell ref="J75:O75"/>
    <mergeCell ref="Q75:V75"/>
    <mergeCell ref="X75:AC75"/>
    <mergeCell ref="AE75:AJ75"/>
    <mergeCell ref="J78:O82"/>
    <mergeCell ref="Q78:V82"/>
    <mergeCell ref="X78:AC82"/>
    <mergeCell ref="AE78:AJ82"/>
    <mergeCell ref="G73:AS73"/>
    <mergeCell ref="G61:AR61"/>
    <mergeCell ref="G65:AR65"/>
    <mergeCell ref="G69:AR69"/>
    <mergeCell ref="J47:O51"/>
    <mergeCell ref="Q47:V51"/>
    <mergeCell ref="X47:AC51"/>
    <mergeCell ref="AE47:AJ51"/>
    <mergeCell ref="AM47:AR51"/>
    <mergeCell ref="AM52:AR54"/>
    <mergeCell ref="G42:AS42"/>
    <mergeCell ref="J44:O44"/>
    <mergeCell ref="Q44:V44"/>
    <mergeCell ref="X44:AC44"/>
    <mergeCell ref="AE44:AJ44"/>
    <mergeCell ref="A2:AS2"/>
    <mergeCell ref="B10:E10"/>
    <mergeCell ref="G10:AS10"/>
    <mergeCell ref="J12:O12"/>
    <mergeCell ref="Q12:V12"/>
    <mergeCell ref="X12:AC12"/>
    <mergeCell ref="AE12:AJ12"/>
    <mergeCell ref="AR12:AT12"/>
    <mergeCell ref="C12:E12"/>
    <mergeCell ref="G33:AR33"/>
    <mergeCell ref="G29:AR29"/>
    <mergeCell ref="G37:AR37"/>
    <mergeCell ref="J15:O19"/>
    <mergeCell ref="Q15:V19"/>
    <mergeCell ref="X15:AC19"/>
    <mergeCell ref="AE15:AJ19"/>
    <mergeCell ref="AM15:AR19"/>
    <mergeCell ref="AM20:AR22"/>
  </mergeCells>
  <phoneticPr fontId="2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2" manualBreakCount="2">
    <brk id="100" max="45" man="1"/>
    <brk id="166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B 必1-11">
              <controlPr defaultSize="0" autoFill="0" autoLine="0" autoPict="0">
                <anchor moveWithCells="1">
                  <from>
                    <xdr:col>33</xdr:col>
                    <xdr:colOff>180975</xdr:colOff>
                    <xdr:row>23</xdr:row>
                    <xdr:rowOff>142875</xdr:rowOff>
                  </from>
                  <to>
                    <xdr:col>43</xdr:col>
                    <xdr:colOff>104775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B 必1-10">
              <controlPr defaultSize="0" autoFill="0" autoLine="0" autoPict="0">
                <anchor moveWithCells="1">
                  <from>
                    <xdr:col>30</xdr:col>
                    <xdr:colOff>180975</xdr:colOff>
                    <xdr:row>23</xdr:row>
                    <xdr:rowOff>142875</xdr:rowOff>
                  </from>
                  <to>
                    <xdr:col>33</xdr:col>
                    <xdr:colOff>114300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B 必1-9">
              <controlPr defaultSize="0" autoFill="0" autoLine="0" autoPict="0">
                <anchor moveWithCells="1">
                  <from>
                    <xdr:col>25</xdr:col>
                    <xdr:colOff>200025</xdr:colOff>
                    <xdr:row>23</xdr:row>
                    <xdr:rowOff>142875</xdr:rowOff>
                  </from>
                  <to>
                    <xdr:col>30</xdr:col>
                    <xdr:colOff>104775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B 必1-8">
              <controlPr defaultSize="0" autoFill="0" autoLine="0" autoPict="0">
                <anchor moveWithCells="1">
                  <from>
                    <xdr:col>17</xdr:col>
                    <xdr:colOff>142875</xdr:colOff>
                    <xdr:row>23</xdr:row>
                    <xdr:rowOff>142875</xdr:rowOff>
                  </from>
                  <to>
                    <xdr:col>25</xdr:col>
                    <xdr:colOff>133350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B 必1-7">
              <controlPr defaultSize="0" autoFill="0" autoLine="0" autoPict="0">
                <anchor moveWithCells="1">
                  <from>
                    <xdr:col>12</xdr:col>
                    <xdr:colOff>28575</xdr:colOff>
                    <xdr:row>23</xdr:row>
                    <xdr:rowOff>142875</xdr:rowOff>
                  </from>
                  <to>
                    <xdr:col>17</xdr:col>
                    <xdr:colOff>76200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B 必1-6">
              <controlPr defaultSize="0" autoFill="0" autoLine="0" autoPict="0">
                <anchor moveWithCells="1">
                  <from>
                    <xdr:col>7</xdr:col>
                    <xdr:colOff>1257300</xdr:colOff>
                    <xdr:row>23</xdr:row>
                    <xdr:rowOff>142875</xdr:rowOff>
                  </from>
                  <to>
                    <xdr:col>11</xdr:col>
                    <xdr:colOff>190500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B 必1-5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142875</xdr:rowOff>
                  </from>
                  <to>
                    <xdr:col>7</xdr:col>
                    <xdr:colOff>1190625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B 必1-4">
              <controlPr defaultSize="0" autoFill="0" autoLine="0" autoPict="0">
                <anchor moveWithCells="1">
                  <from>
                    <xdr:col>40</xdr:col>
                    <xdr:colOff>104775</xdr:colOff>
                    <xdr:row>19</xdr:row>
                    <xdr:rowOff>85725</xdr:rowOff>
                  </from>
                  <to>
                    <xdr:col>42</xdr:col>
                    <xdr:colOff>104775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B 必1-3-1">
              <controlPr defaultSize="0" autoFill="0" autoLine="0" autoPict="0">
                <anchor moveWithCells="1">
                  <from>
                    <xdr:col>36</xdr:col>
                    <xdr:colOff>9525</xdr:colOff>
                    <xdr:row>20</xdr:row>
                    <xdr:rowOff>57150</xdr:rowOff>
                  </from>
                  <to>
                    <xdr:col>39</xdr:col>
                    <xdr:colOff>38100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OB 必1-3-2">
              <controlPr defaultSize="0" autoFill="0" autoLine="0" autoPict="0">
                <anchor moveWithCells="1">
                  <from>
                    <xdr:col>32</xdr:col>
                    <xdr:colOff>133350</xdr:colOff>
                    <xdr:row>20</xdr:row>
                    <xdr:rowOff>57150</xdr:rowOff>
                  </from>
                  <to>
                    <xdr:col>34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OB 必1-3-3">
              <controlPr defaultSize="0" autoFill="0" autoLine="0" autoPict="0">
                <anchor moveWithCells="1">
                  <from>
                    <xdr:col>25</xdr:col>
                    <xdr:colOff>133350</xdr:colOff>
                    <xdr:row>20</xdr:row>
                    <xdr:rowOff>57150</xdr:rowOff>
                  </from>
                  <to>
                    <xdr:col>27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OB 必1-3-4">
              <controlPr defaultSize="0" autoFill="0" autoLine="0" autoPict="0">
                <anchor moveWithCells="1">
                  <from>
                    <xdr:col>18</xdr:col>
                    <xdr:colOff>142875</xdr:colOff>
                    <xdr:row>20</xdr:row>
                    <xdr:rowOff>57150</xdr:rowOff>
                  </from>
                  <to>
                    <xdr:col>20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16" name="Option 必2-3-1">
              <controlPr defaultSize="0" autoFill="0" autoLine="0" autoPict="0">
                <anchor moveWithCells="1">
                  <from>
                    <xdr:col>37</xdr:col>
                    <xdr:colOff>28575</xdr:colOff>
                    <xdr:row>38</xdr:row>
                    <xdr:rowOff>0</xdr:rowOff>
                  </from>
                  <to>
                    <xdr:col>39</xdr:col>
                    <xdr:colOff>76200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17" name="Option 必2-2-1">
              <controlPr defaultSize="0" autoFill="0" autoLine="0" autoPict="0">
                <anchor moveWithCells="1">
                  <from>
                    <xdr:col>37</xdr:col>
                    <xdr:colOff>28575</xdr:colOff>
                    <xdr:row>38</xdr:row>
                    <xdr:rowOff>0</xdr:rowOff>
                  </from>
                  <to>
                    <xdr:col>39</xdr:col>
                    <xdr:colOff>76200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18" name="Option 必2-1-1">
              <controlPr defaultSize="0" autoFill="0" autoLine="0" autoPict="0">
                <anchor moveWithCells="1">
                  <from>
                    <xdr:col>37</xdr:col>
                    <xdr:colOff>28575</xdr:colOff>
                    <xdr:row>38</xdr:row>
                    <xdr:rowOff>0</xdr:rowOff>
                  </from>
                  <to>
                    <xdr:col>39</xdr:col>
                    <xdr:colOff>76200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19" name="Option 必3-3-1">
              <controlPr defaultSize="0" autoFill="0" autoLine="0" autoPict="0">
                <anchor moveWithCells="1">
                  <from>
                    <xdr:col>38</xdr:col>
                    <xdr:colOff>76200</xdr:colOff>
                    <xdr:row>38</xdr:row>
                    <xdr:rowOff>0</xdr:rowOff>
                  </from>
                  <to>
                    <xdr:col>39</xdr:col>
                    <xdr:colOff>171450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20" name="Option 必3-2-1">
              <controlPr defaultSize="0" autoFill="0" autoLine="0" autoPict="0">
                <anchor moveWithCells="1">
                  <from>
                    <xdr:col>38</xdr:col>
                    <xdr:colOff>76200</xdr:colOff>
                    <xdr:row>38</xdr:row>
                    <xdr:rowOff>0</xdr:rowOff>
                  </from>
                  <to>
                    <xdr:col>39</xdr:col>
                    <xdr:colOff>171450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21" name="Option 必3-1-1">
              <controlPr defaultSize="0" autoFill="0" autoLine="0" autoPict="0">
                <anchor moveWithCells="1">
                  <from>
                    <xdr:col>38</xdr:col>
                    <xdr:colOff>76200</xdr:colOff>
                    <xdr:row>38</xdr:row>
                    <xdr:rowOff>0</xdr:rowOff>
                  </from>
                  <to>
                    <xdr:col>39</xdr:col>
                    <xdr:colOff>171450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22" name="Option 選1-3-1">
              <controlPr defaultSize="0" autoFill="0" autoLine="0" autoPict="0">
                <anchor moveWithCells="1">
                  <from>
                    <xdr:col>36</xdr:col>
                    <xdr:colOff>19050</xdr:colOff>
                    <xdr:row>38</xdr:row>
                    <xdr:rowOff>0</xdr:rowOff>
                  </from>
                  <to>
                    <xdr:col>39</xdr:col>
                    <xdr:colOff>19050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23" name="Option 選1-2-1">
              <controlPr defaultSize="0" autoFill="0" autoLine="0" autoPict="0">
                <anchor moveWithCells="1">
                  <from>
                    <xdr:col>36</xdr:col>
                    <xdr:colOff>9525</xdr:colOff>
                    <xdr:row>38</xdr:row>
                    <xdr:rowOff>0</xdr:rowOff>
                  </from>
                  <to>
                    <xdr:col>39</xdr:col>
                    <xdr:colOff>19050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24" name="Option 選1-1-1">
              <controlPr defaultSize="0" autoFill="0" autoLine="0" autoPict="0">
                <anchor moveWithCells="1">
                  <from>
                    <xdr:col>35</xdr:col>
                    <xdr:colOff>85725</xdr:colOff>
                    <xdr:row>38</xdr:row>
                    <xdr:rowOff>0</xdr:rowOff>
                  </from>
                  <to>
                    <xdr:col>38</xdr:col>
                    <xdr:colOff>104775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25" name="Option 選5-3-1">
              <controlPr defaultSize="0" autoFill="0" autoLine="0" autoPict="0">
                <anchor moveWithCells="1">
                  <from>
                    <xdr:col>38</xdr:col>
                    <xdr:colOff>38100</xdr:colOff>
                    <xdr:row>38</xdr:row>
                    <xdr:rowOff>0</xdr:rowOff>
                  </from>
                  <to>
                    <xdr:col>39</xdr:col>
                    <xdr:colOff>133350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26" name="Option 選5-2-1">
              <controlPr defaultSize="0" autoFill="0" autoLine="0" autoPict="0">
                <anchor moveWithCells="1">
                  <from>
                    <xdr:col>38</xdr:col>
                    <xdr:colOff>38100</xdr:colOff>
                    <xdr:row>38</xdr:row>
                    <xdr:rowOff>0</xdr:rowOff>
                  </from>
                  <to>
                    <xdr:col>39</xdr:col>
                    <xdr:colOff>133350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27" name="Option 選5-1-1">
              <controlPr defaultSize="0" autoFill="0" autoLine="0" autoPict="0">
                <anchor moveWithCells="1">
                  <from>
                    <xdr:col>38</xdr:col>
                    <xdr:colOff>38100</xdr:colOff>
                    <xdr:row>38</xdr:row>
                    <xdr:rowOff>0</xdr:rowOff>
                  </from>
                  <to>
                    <xdr:col>39</xdr:col>
                    <xdr:colOff>133350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28" name="Check Box 166">
              <controlPr defaultSize="0" autoFill="0" autoLine="0" autoPict="0">
                <anchor moveWithCells="1">
                  <from>
                    <xdr:col>0</xdr:col>
                    <xdr:colOff>28575</xdr:colOff>
                    <xdr:row>41</xdr:row>
                    <xdr:rowOff>142875</xdr:rowOff>
                  </from>
                  <to>
                    <xdr:col>1</xdr:col>
                    <xdr:colOff>180975</xdr:colOff>
                    <xdr:row>41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29" name="Check Box 167">
              <controlPr defaultSize="0" autoFill="0" autoLine="0" autoPict="0">
                <anchor moveWithCells="1">
                  <from>
                    <xdr:col>33</xdr:col>
                    <xdr:colOff>180975</xdr:colOff>
                    <xdr:row>55</xdr:row>
                    <xdr:rowOff>142875</xdr:rowOff>
                  </from>
                  <to>
                    <xdr:col>43</xdr:col>
                    <xdr:colOff>104775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30" name="Check Box 168">
              <controlPr defaultSize="0" autoFill="0" autoLine="0" autoPict="0">
                <anchor moveWithCells="1">
                  <from>
                    <xdr:col>30</xdr:col>
                    <xdr:colOff>180975</xdr:colOff>
                    <xdr:row>55</xdr:row>
                    <xdr:rowOff>142875</xdr:rowOff>
                  </from>
                  <to>
                    <xdr:col>33</xdr:col>
                    <xdr:colOff>104775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31" name="Check Box 169">
              <controlPr defaultSize="0" autoFill="0" autoLine="0" autoPict="0">
                <anchor moveWithCells="1">
                  <from>
                    <xdr:col>25</xdr:col>
                    <xdr:colOff>200025</xdr:colOff>
                    <xdr:row>55</xdr:row>
                    <xdr:rowOff>142875</xdr:rowOff>
                  </from>
                  <to>
                    <xdr:col>30</xdr:col>
                    <xdr:colOff>104775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32" name="Check Box 170">
              <controlPr defaultSize="0" autoFill="0" autoLine="0" autoPict="0">
                <anchor moveWithCells="1">
                  <from>
                    <xdr:col>17</xdr:col>
                    <xdr:colOff>142875</xdr:colOff>
                    <xdr:row>55</xdr:row>
                    <xdr:rowOff>142875</xdr:rowOff>
                  </from>
                  <to>
                    <xdr:col>25</xdr:col>
                    <xdr:colOff>133350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33" name="Check Box 171">
              <controlPr defaultSize="0" autoFill="0" autoLine="0" autoPict="0">
                <anchor moveWithCells="1">
                  <from>
                    <xdr:col>12</xdr:col>
                    <xdr:colOff>28575</xdr:colOff>
                    <xdr:row>55</xdr:row>
                    <xdr:rowOff>142875</xdr:rowOff>
                  </from>
                  <to>
                    <xdr:col>17</xdr:col>
                    <xdr:colOff>85725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34" name="Check Box 172">
              <controlPr defaultSize="0" autoFill="0" autoLine="0" autoPict="0">
                <anchor moveWithCells="1">
                  <from>
                    <xdr:col>7</xdr:col>
                    <xdr:colOff>1257300</xdr:colOff>
                    <xdr:row>55</xdr:row>
                    <xdr:rowOff>142875</xdr:rowOff>
                  </from>
                  <to>
                    <xdr:col>11</xdr:col>
                    <xdr:colOff>190500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35" name="Check Box 173">
              <controlPr defaultSize="0" autoFill="0" autoLine="0" autoPict="0">
                <anchor moveWithCells="1">
                  <from>
                    <xdr:col>6</xdr:col>
                    <xdr:colOff>38100</xdr:colOff>
                    <xdr:row>55</xdr:row>
                    <xdr:rowOff>142875</xdr:rowOff>
                  </from>
                  <to>
                    <xdr:col>7</xdr:col>
                    <xdr:colOff>1200150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36" name="Check Box 174">
              <controlPr defaultSize="0" autoFill="0" autoLine="0" autoPict="0">
                <anchor moveWithCells="1">
                  <from>
                    <xdr:col>40</xdr:col>
                    <xdr:colOff>104775</xdr:colOff>
                    <xdr:row>51</xdr:row>
                    <xdr:rowOff>85725</xdr:rowOff>
                  </from>
                  <to>
                    <xdr:col>42</xdr:col>
                    <xdr:colOff>104775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37" name="Option 選6-3-1">
              <controlPr defaultSize="0" autoFill="0" autoLine="0" autoPict="0">
                <anchor moveWithCells="1">
                  <from>
                    <xdr:col>38</xdr:col>
                    <xdr:colOff>114300</xdr:colOff>
                    <xdr:row>52</xdr:row>
                    <xdr:rowOff>66675</xdr:rowOff>
                  </from>
                  <to>
                    <xdr:col>40</xdr:col>
                    <xdr:colOff>9525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38" name="Option Button 176">
              <controlPr defaultSize="0" autoFill="0" autoLine="0" autoPict="0">
                <anchor moveWithCells="1">
                  <from>
                    <xdr:col>32</xdr:col>
                    <xdr:colOff>123825</xdr:colOff>
                    <xdr:row>52</xdr:row>
                    <xdr:rowOff>66675</xdr:rowOff>
                  </from>
                  <to>
                    <xdr:col>33</xdr:col>
                    <xdr:colOff>209550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39" name="Option Button 177">
              <controlPr defaultSize="0" autoFill="0" autoLine="0" autoPict="0">
                <anchor moveWithCells="1">
                  <from>
                    <xdr:col>25</xdr:col>
                    <xdr:colOff>123825</xdr:colOff>
                    <xdr:row>52</xdr:row>
                    <xdr:rowOff>66675</xdr:rowOff>
                  </from>
                  <to>
                    <xdr:col>26</xdr:col>
                    <xdr:colOff>209550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40" name="Option Button 178">
              <controlPr defaultSize="0" autoFill="0" autoLine="0" autoPict="0">
                <anchor moveWithCells="1">
                  <from>
                    <xdr:col>18</xdr:col>
                    <xdr:colOff>123825</xdr:colOff>
                    <xdr:row>52</xdr:row>
                    <xdr:rowOff>66675</xdr:rowOff>
                  </from>
                  <to>
                    <xdr:col>19</xdr:col>
                    <xdr:colOff>209550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41" name="Option 選6-2-1">
              <controlPr defaultSize="0" autoFill="0" autoLine="0" autoPict="0">
                <anchor moveWithCells="1">
                  <from>
                    <xdr:col>38</xdr:col>
                    <xdr:colOff>114300</xdr:colOff>
                    <xdr:row>50</xdr:row>
                    <xdr:rowOff>142875</xdr:rowOff>
                  </from>
                  <to>
                    <xdr:col>40</xdr:col>
                    <xdr:colOff>9525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42" name="Option Button 180">
              <controlPr defaultSize="0" autoFill="0" autoLine="0" autoPict="0">
                <anchor moveWithCells="1">
                  <from>
                    <xdr:col>32</xdr:col>
                    <xdr:colOff>123825</xdr:colOff>
                    <xdr:row>50</xdr:row>
                    <xdr:rowOff>133350</xdr:rowOff>
                  </from>
                  <to>
                    <xdr:col>33</xdr:col>
                    <xdr:colOff>209550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43" name="Option Button 181">
              <controlPr defaultSize="0" autoFill="0" autoLine="0" autoPict="0">
                <anchor moveWithCells="1">
                  <from>
                    <xdr:col>25</xdr:col>
                    <xdr:colOff>123825</xdr:colOff>
                    <xdr:row>50</xdr:row>
                    <xdr:rowOff>133350</xdr:rowOff>
                  </from>
                  <to>
                    <xdr:col>26</xdr:col>
                    <xdr:colOff>209550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44" name="Option Button 182">
              <controlPr defaultSize="0" autoFill="0" autoLine="0" autoPict="0">
                <anchor moveWithCells="1">
                  <from>
                    <xdr:col>18</xdr:col>
                    <xdr:colOff>123825</xdr:colOff>
                    <xdr:row>50</xdr:row>
                    <xdr:rowOff>133350</xdr:rowOff>
                  </from>
                  <to>
                    <xdr:col>19</xdr:col>
                    <xdr:colOff>209550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45" name="Option 選6-1-1">
              <controlPr defaultSize="0" autoFill="0" autoLine="0" autoPict="0">
                <anchor moveWithCells="1">
                  <from>
                    <xdr:col>38</xdr:col>
                    <xdr:colOff>114300</xdr:colOff>
                    <xdr:row>44</xdr:row>
                    <xdr:rowOff>9525</xdr:rowOff>
                  </from>
                  <to>
                    <xdr:col>40</xdr:col>
                    <xdr:colOff>9525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46" name="Option Button 184">
              <controlPr defaultSize="0" autoFill="0" autoLine="0" autoPict="0">
                <anchor moveWithCells="1">
                  <from>
                    <xdr:col>32</xdr:col>
                    <xdr:colOff>123825</xdr:colOff>
                    <xdr:row>44</xdr:row>
                    <xdr:rowOff>9525</xdr:rowOff>
                  </from>
                  <to>
                    <xdr:col>33</xdr:col>
                    <xdr:colOff>209550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47" name="Option Button 185">
              <controlPr defaultSize="0" autoFill="0" autoLine="0" autoPict="0">
                <anchor moveWithCells="1">
                  <from>
                    <xdr:col>25</xdr:col>
                    <xdr:colOff>123825</xdr:colOff>
                    <xdr:row>44</xdr:row>
                    <xdr:rowOff>9525</xdr:rowOff>
                  </from>
                  <to>
                    <xdr:col>26</xdr:col>
                    <xdr:colOff>209550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48" name="Option Button 186">
              <controlPr defaultSize="0" autoFill="0" autoLine="0" autoPict="0">
                <anchor moveWithCells="1">
                  <from>
                    <xdr:col>18</xdr:col>
                    <xdr:colOff>114300</xdr:colOff>
                    <xdr:row>44</xdr:row>
                    <xdr:rowOff>9525</xdr:rowOff>
                  </from>
                  <to>
                    <xdr:col>19</xdr:col>
                    <xdr:colOff>209550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49" name="Check Box 187">
              <controlPr defaultSize="0" autoFill="0" autoLine="0" autoPict="0">
                <anchor moveWithCells="1">
                  <from>
                    <xdr:col>0</xdr:col>
                    <xdr:colOff>28575</xdr:colOff>
                    <xdr:row>72</xdr:row>
                    <xdr:rowOff>142875</xdr:rowOff>
                  </from>
                  <to>
                    <xdr:col>1</xdr:col>
                    <xdr:colOff>180975</xdr:colOff>
                    <xdr:row>72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50" name="Check Box 188">
              <controlPr defaultSize="0" autoFill="0" autoLine="0" autoPict="0">
                <anchor moveWithCells="1">
                  <from>
                    <xdr:col>33</xdr:col>
                    <xdr:colOff>180975</xdr:colOff>
                    <xdr:row>86</xdr:row>
                    <xdr:rowOff>142875</xdr:rowOff>
                  </from>
                  <to>
                    <xdr:col>43</xdr:col>
                    <xdr:colOff>104775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51" name="Check Box 189">
              <controlPr defaultSize="0" autoFill="0" autoLine="0" autoPict="0">
                <anchor moveWithCells="1">
                  <from>
                    <xdr:col>30</xdr:col>
                    <xdr:colOff>180975</xdr:colOff>
                    <xdr:row>86</xdr:row>
                    <xdr:rowOff>142875</xdr:rowOff>
                  </from>
                  <to>
                    <xdr:col>33</xdr:col>
                    <xdr:colOff>104775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52" name="Check Box 190">
              <controlPr defaultSize="0" autoFill="0" autoLine="0" autoPict="0">
                <anchor moveWithCells="1">
                  <from>
                    <xdr:col>25</xdr:col>
                    <xdr:colOff>200025</xdr:colOff>
                    <xdr:row>86</xdr:row>
                    <xdr:rowOff>142875</xdr:rowOff>
                  </from>
                  <to>
                    <xdr:col>30</xdr:col>
                    <xdr:colOff>104775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53" name="Check Box 191">
              <controlPr defaultSize="0" autoFill="0" autoLine="0" autoPict="0">
                <anchor moveWithCells="1">
                  <from>
                    <xdr:col>17</xdr:col>
                    <xdr:colOff>142875</xdr:colOff>
                    <xdr:row>86</xdr:row>
                    <xdr:rowOff>142875</xdr:rowOff>
                  </from>
                  <to>
                    <xdr:col>25</xdr:col>
                    <xdr:colOff>133350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54" name="Check Box 192">
              <controlPr defaultSize="0" autoFill="0" autoLine="0" autoPict="0">
                <anchor moveWithCells="1">
                  <from>
                    <xdr:col>12</xdr:col>
                    <xdr:colOff>28575</xdr:colOff>
                    <xdr:row>86</xdr:row>
                    <xdr:rowOff>142875</xdr:rowOff>
                  </from>
                  <to>
                    <xdr:col>17</xdr:col>
                    <xdr:colOff>85725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55" name="Check Box 193">
              <controlPr defaultSize="0" autoFill="0" autoLine="0" autoPict="0">
                <anchor moveWithCells="1">
                  <from>
                    <xdr:col>7</xdr:col>
                    <xdr:colOff>1257300</xdr:colOff>
                    <xdr:row>86</xdr:row>
                    <xdr:rowOff>142875</xdr:rowOff>
                  </from>
                  <to>
                    <xdr:col>11</xdr:col>
                    <xdr:colOff>190500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56" name="Check Box 194">
              <controlPr defaultSize="0" autoFill="0" autoLine="0" autoPict="0">
                <anchor moveWithCells="1">
                  <from>
                    <xdr:col>6</xdr:col>
                    <xdr:colOff>38100</xdr:colOff>
                    <xdr:row>86</xdr:row>
                    <xdr:rowOff>142875</xdr:rowOff>
                  </from>
                  <to>
                    <xdr:col>7</xdr:col>
                    <xdr:colOff>1200150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57" name="Check Box 195">
              <controlPr defaultSize="0" autoFill="0" autoLine="0" autoPict="0">
                <anchor moveWithCells="1">
                  <from>
                    <xdr:col>40</xdr:col>
                    <xdr:colOff>104775</xdr:colOff>
                    <xdr:row>82</xdr:row>
                    <xdr:rowOff>85725</xdr:rowOff>
                  </from>
                  <to>
                    <xdr:col>42</xdr:col>
                    <xdr:colOff>104775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58" name="Option 選7-3-1">
              <controlPr defaultSize="0" autoFill="0" autoLine="0" autoPict="0">
                <anchor moveWithCells="1">
                  <from>
                    <xdr:col>38</xdr:col>
                    <xdr:colOff>85725</xdr:colOff>
                    <xdr:row>83</xdr:row>
                    <xdr:rowOff>85725</xdr:rowOff>
                  </from>
                  <to>
                    <xdr:col>39</xdr:col>
                    <xdr:colOff>180975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59" name="Option Button 197">
              <controlPr defaultSize="0" autoFill="0" autoLine="0" autoPict="0">
                <anchor moveWithCells="1">
                  <from>
                    <xdr:col>32</xdr:col>
                    <xdr:colOff>133350</xdr:colOff>
                    <xdr:row>83</xdr:row>
                    <xdr:rowOff>85725</xdr:rowOff>
                  </from>
                  <to>
                    <xdr:col>34</xdr:col>
                    <xdr:colOff>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60" name="Option Button 198">
              <controlPr defaultSize="0" autoFill="0" autoLine="0" autoPict="0">
                <anchor moveWithCells="1">
                  <from>
                    <xdr:col>25</xdr:col>
                    <xdr:colOff>133350</xdr:colOff>
                    <xdr:row>83</xdr:row>
                    <xdr:rowOff>85725</xdr:rowOff>
                  </from>
                  <to>
                    <xdr:col>27</xdr:col>
                    <xdr:colOff>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61" name="Option Button 199">
              <controlPr defaultSize="0" autoFill="0" autoLine="0" autoPict="0">
                <anchor moveWithCells="1">
                  <from>
                    <xdr:col>18</xdr:col>
                    <xdr:colOff>133350</xdr:colOff>
                    <xdr:row>83</xdr:row>
                    <xdr:rowOff>85725</xdr:rowOff>
                  </from>
                  <to>
                    <xdr:col>20</xdr:col>
                    <xdr:colOff>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62" name="Option 選7-2-1">
              <controlPr defaultSize="0" autoFill="0" autoLine="0" autoPict="0">
                <anchor moveWithCells="1">
                  <from>
                    <xdr:col>38</xdr:col>
                    <xdr:colOff>85725</xdr:colOff>
                    <xdr:row>81</xdr:row>
                    <xdr:rowOff>142875</xdr:rowOff>
                  </from>
                  <to>
                    <xdr:col>39</xdr:col>
                    <xdr:colOff>180975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63" name="Option Button 201">
              <controlPr defaultSize="0" autoFill="0" autoLine="0" autoPict="0">
                <anchor moveWithCells="1">
                  <from>
                    <xdr:col>32</xdr:col>
                    <xdr:colOff>133350</xdr:colOff>
                    <xdr:row>81</xdr:row>
                    <xdr:rowOff>133350</xdr:rowOff>
                  </from>
                  <to>
                    <xdr:col>34</xdr:col>
                    <xdr:colOff>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64" name="Option Button 202">
              <controlPr defaultSize="0" autoFill="0" autoLine="0" autoPict="0">
                <anchor moveWithCells="1">
                  <from>
                    <xdr:col>25</xdr:col>
                    <xdr:colOff>133350</xdr:colOff>
                    <xdr:row>81</xdr:row>
                    <xdr:rowOff>133350</xdr:rowOff>
                  </from>
                  <to>
                    <xdr:col>27</xdr:col>
                    <xdr:colOff>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65" name="Option Button 203">
              <controlPr defaultSize="0" autoFill="0" autoLine="0" autoPict="0">
                <anchor moveWithCells="1">
                  <from>
                    <xdr:col>18</xdr:col>
                    <xdr:colOff>133350</xdr:colOff>
                    <xdr:row>81</xdr:row>
                    <xdr:rowOff>133350</xdr:rowOff>
                  </from>
                  <to>
                    <xdr:col>20</xdr:col>
                    <xdr:colOff>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66" name="Option 選7-1-1">
              <controlPr defaultSize="0" autoFill="0" autoLine="0" autoPict="0">
                <anchor moveWithCells="1">
                  <from>
                    <xdr:col>38</xdr:col>
                    <xdr:colOff>85725</xdr:colOff>
                    <xdr:row>75</xdr:row>
                    <xdr:rowOff>9525</xdr:rowOff>
                  </from>
                  <to>
                    <xdr:col>39</xdr:col>
                    <xdr:colOff>180975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67" name="Option Button 205">
              <controlPr defaultSize="0" autoFill="0" autoLine="0" autoPict="0">
                <anchor moveWithCells="1">
                  <from>
                    <xdr:col>32</xdr:col>
                    <xdr:colOff>133350</xdr:colOff>
                    <xdr:row>75</xdr:row>
                    <xdr:rowOff>9525</xdr:rowOff>
                  </from>
                  <to>
                    <xdr:col>34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" r:id="rId68" name="Option Button 206">
              <controlPr defaultSize="0" autoFill="0" autoLine="0" autoPict="0">
                <anchor moveWithCells="1">
                  <from>
                    <xdr:col>25</xdr:col>
                    <xdr:colOff>133350</xdr:colOff>
                    <xdr:row>75</xdr:row>
                    <xdr:rowOff>9525</xdr:rowOff>
                  </from>
                  <to>
                    <xdr:col>27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" r:id="rId69" name="Option Button 207">
              <controlPr defaultSize="0" autoFill="0" autoLine="0" autoPict="0">
                <anchor moveWithCells="1">
                  <from>
                    <xdr:col>18</xdr:col>
                    <xdr:colOff>123825</xdr:colOff>
                    <xdr:row>75</xdr:row>
                    <xdr:rowOff>9525</xdr:rowOff>
                  </from>
                  <to>
                    <xdr:col>20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6" r:id="rId70" name="Option 選8-3-1">
              <controlPr defaultSize="0" autoFill="0" autoLine="0" autoPict="0">
                <anchor moveWithCells="1">
                  <from>
                    <xdr:col>38</xdr:col>
                    <xdr:colOff>57150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0" r:id="rId71" name="Option 選8-2-1">
              <controlPr defaultSize="0" autoFill="0" autoLine="0" autoPict="0">
                <anchor moveWithCells="1">
                  <from>
                    <xdr:col>38</xdr:col>
                    <xdr:colOff>57150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4" r:id="rId72" name="Option 選8-1-1">
              <controlPr defaultSize="0" autoFill="0" autoLine="0" autoPict="0">
                <anchor moveWithCells="1">
                  <from>
                    <xdr:col>38</xdr:col>
                    <xdr:colOff>57150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8" r:id="rId73" name="Option 選13-3-1">
              <controlPr defaultSize="0" autoFill="0" autoLine="0" autoPict="0">
                <anchor moveWithCells="1">
                  <from>
                    <xdr:col>38</xdr:col>
                    <xdr:colOff>95250</xdr:colOff>
                    <xdr:row>101</xdr:row>
                    <xdr:rowOff>0</xdr:rowOff>
                  </from>
                  <to>
                    <xdr:col>39</xdr:col>
                    <xdr:colOff>190500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2" r:id="rId74" name="Option 選13-2-1">
              <controlPr defaultSize="0" autoFill="0" autoLine="0" autoPict="0">
                <anchor moveWithCells="1">
                  <from>
                    <xdr:col>38</xdr:col>
                    <xdr:colOff>95250</xdr:colOff>
                    <xdr:row>101</xdr:row>
                    <xdr:rowOff>0</xdr:rowOff>
                  </from>
                  <to>
                    <xdr:col>39</xdr:col>
                    <xdr:colOff>190500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6" r:id="rId75" name="Option 選13-1-1">
              <controlPr defaultSize="0" autoFill="0" autoLine="0" autoPict="0">
                <anchor moveWithCells="1">
                  <from>
                    <xdr:col>38</xdr:col>
                    <xdr:colOff>95250</xdr:colOff>
                    <xdr:row>101</xdr:row>
                    <xdr:rowOff>0</xdr:rowOff>
                  </from>
                  <to>
                    <xdr:col>39</xdr:col>
                    <xdr:colOff>190500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8" r:id="rId76" name="Option 選9-3-1">
              <controlPr defaultSize="0" autoFill="0" autoLine="0" autoPict="0">
                <anchor moveWithCells="1">
                  <from>
                    <xdr:col>38</xdr:col>
                    <xdr:colOff>142875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2" r:id="rId77" name="Option 選9-2-1">
              <controlPr defaultSize="0" autoFill="0" autoLine="0" autoPict="0">
                <anchor moveWithCells="1">
                  <from>
                    <xdr:col>38</xdr:col>
                    <xdr:colOff>142875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6" r:id="rId78" name="Option 選9-1-1">
              <controlPr defaultSize="0" autoFill="0" autoLine="0" autoPict="0">
                <anchor moveWithCells="1">
                  <from>
                    <xdr:col>38</xdr:col>
                    <xdr:colOff>142875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8" r:id="rId79" name="Option 選10-3-1">
              <controlPr defaultSize="0" autoFill="0" autoLine="0" autoPict="0">
                <anchor moveWithCells="1">
                  <from>
                    <xdr:col>38</xdr:col>
                    <xdr:colOff>57150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2" r:id="rId80" name="Option 選10-2-1">
              <controlPr defaultSize="0" autoFill="0" autoLine="0" autoPict="0">
                <anchor moveWithCells="1">
                  <from>
                    <xdr:col>38</xdr:col>
                    <xdr:colOff>57150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6" r:id="rId81" name="Option 選10-1-1">
              <controlPr defaultSize="0" autoFill="0" autoLine="0" autoPict="0">
                <anchor moveWithCells="1">
                  <from>
                    <xdr:col>38</xdr:col>
                    <xdr:colOff>57150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0" r:id="rId82" name="Option 選11-3-1">
              <controlPr defaultSize="0" autoFill="0" autoLine="0" autoPict="0">
                <anchor moveWithCells="1">
                  <from>
                    <xdr:col>38</xdr:col>
                    <xdr:colOff>171450</xdr:colOff>
                    <xdr:row>101</xdr:row>
                    <xdr:rowOff>0</xdr:rowOff>
                  </from>
                  <to>
                    <xdr:col>40</xdr:col>
                    <xdr:colOff>66675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4" r:id="rId83" name="Option 選11-2-1">
              <controlPr defaultSize="0" autoFill="0" autoLine="0" autoPict="0">
                <anchor moveWithCells="1">
                  <from>
                    <xdr:col>38</xdr:col>
                    <xdr:colOff>171450</xdr:colOff>
                    <xdr:row>101</xdr:row>
                    <xdr:rowOff>0</xdr:rowOff>
                  </from>
                  <to>
                    <xdr:col>40</xdr:col>
                    <xdr:colOff>66675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" r:id="rId84" name="Option 選11-1-1">
              <controlPr defaultSize="0" autoFill="0" autoLine="0" autoPict="0">
                <anchor moveWithCells="1">
                  <from>
                    <xdr:col>38</xdr:col>
                    <xdr:colOff>171450</xdr:colOff>
                    <xdr:row>101</xdr:row>
                    <xdr:rowOff>0</xdr:rowOff>
                  </from>
                  <to>
                    <xdr:col>40</xdr:col>
                    <xdr:colOff>66675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2" r:id="rId85" name="Option 選12-3-1">
              <controlPr defaultSize="0" autoFill="0" autoLine="0" autoPict="0">
                <anchor moveWithCells="1">
                  <from>
                    <xdr:col>39</xdr:col>
                    <xdr:colOff>0</xdr:colOff>
                    <xdr:row>101</xdr:row>
                    <xdr:rowOff>0</xdr:rowOff>
                  </from>
                  <to>
                    <xdr:col>40</xdr:col>
                    <xdr:colOff>104775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6" r:id="rId86" name="Option 選12-2-1">
              <controlPr defaultSize="0" autoFill="0" autoLine="0" autoPict="0">
                <anchor moveWithCells="1">
                  <from>
                    <xdr:col>39</xdr:col>
                    <xdr:colOff>0</xdr:colOff>
                    <xdr:row>101</xdr:row>
                    <xdr:rowOff>0</xdr:rowOff>
                  </from>
                  <to>
                    <xdr:col>40</xdr:col>
                    <xdr:colOff>104775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0" r:id="rId87" name="Option 選12-1-1">
              <controlPr defaultSize="0" autoFill="0" autoLine="0" autoPict="0">
                <anchor moveWithCells="1">
                  <from>
                    <xdr:col>39</xdr:col>
                    <xdr:colOff>0</xdr:colOff>
                    <xdr:row>101</xdr:row>
                    <xdr:rowOff>0</xdr:rowOff>
                  </from>
                  <to>
                    <xdr:col>40</xdr:col>
                    <xdr:colOff>104775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3" r:id="rId88" name="Option 選14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101</xdr:row>
                    <xdr:rowOff>0</xdr:rowOff>
                  </from>
                  <to>
                    <xdr:col>40</xdr:col>
                    <xdr:colOff>47625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7" r:id="rId89" name="Option 選14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101</xdr:row>
                    <xdr:rowOff>0</xdr:rowOff>
                  </from>
                  <to>
                    <xdr:col>40</xdr:col>
                    <xdr:colOff>47625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1" r:id="rId90" name="Option 選14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101</xdr:row>
                    <xdr:rowOff>0</xdr:rowOff>
                  </from>
                  <to>
                    <xdr:col>40</xdr:col>
                    <xdr:colOff>47625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4" r:id="rId91" name="Option 選15-3-1">
              <controlPr defaultSize="0" autoFill="0" autoLine="0" autoPict="0">
                <anchor moveWithCells="1">
                  <from>
                    <xdr:col>38</xdr:col>
                    <xdr:colOff>76200</xdr:colOff>
                    <xdr:row>101</xdr:row>
                    <xdr:rowOff>0</xdr:rowOff>
                  </from>
                  <to>
                    <xdr:col>39</xdr:col>
                    <xdr:colOff>171450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8" r:id="rId92" name="Option 選15-2-1">
              <controlPr defaultSize="0" autoFill="0" autoLine="0" autoPict="0">
                <anchor moveWithCells="1">
                  <from>
                    <xdr:col>38</xdr:col>
                    <xdr:colOff>76200</xdr:colOff>
                    <xdr:row>101</xdr:row>
                    <xdr:rowOff>0</xdr:rowOff>
                  </from>
                  <to>
                    <xdr:col>39</xdr:col>
                    <xdr:colOff>171450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2" r:id="rId93" name="Option 選15-1-1">
              <controlPr defaultSize="0" autoFill="0" autoLine="0" autoPict="0">
                <anchor moveWithCells="1">
                  <from>
                    <xdr:col>38</xdr:col>
                    <xdr:colOff>76200</xdr:colOff>
                    <xdr:row>101</xdr:row>
                    <xdr:rowOff>0</xdr:rowOff>
                  </from>
                  <to>
                    <xdr:col>39</xdr:col>
                    <xdr:colOff>171450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5" r:id="rId94" name="Option 選16-3-1">
              <controlPr defaultSize="0" autoFill="0" autoLine="0" autoPict="0">
                <anchor moveWithCells="1">
                  <from>
                    <xdr:col>38</xdr:col>
                    <xdr:colOff>85725</xdr:colOff>
                    <xdr:row>101</xdr:row>
                    <xdr:rowOff>0</xdr:rowOff>
                  </from>
                  <to>
                    <xdr:col>39</xdr:col>
                    <xdr:colOff>180975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9" r:id="rId95" name="Option 選16-2-1">
              <controlPr defaultSize="0" autoFill="0" autoLine="0" autoPict="0">
                <anchor moveWithCells="1">
                  <from>
                    <xdr:col>38</xdr:col>
                    <xdr:colOff>85725</xdr:colOff>
                    <xdr:row>101</xdr:row>
                    <xdr:rowOff>0</xdr:rowOff>
                  </from>
                  <to>
                    <xdr:col>39</xdr:col>
                    <xdr:colOff>180975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3" r:id="rId96" name="Option 選16-1-1">
              <controlPr defaultSize="0" autoFill="0" autoLine="0" autoPict="0">
                <anchor moveWithCells="1">
                  <from>
                    <xdr:col>38</xdr:col>
                    <xdr:colOff>85725</xdr:colOff>
                    <xdr:row>101</xdr:row>
                    <xdr:rowOff>0</xdr:rowOff>
                  </from>
                  <to>
                    <xdr:col>39</xdr:col>
                    <xdr:colOff>180975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7" r:id="rId97" name="Check Box 397">
              <controlPr defaultSize="0" autoFill="0" autoLine="0" autoPict="0">
                <anchor moveWithCells="1">
                  <from>
                    <xdr:col>0</xdr:col>
                    <xdr:colOff>28575</xdr:colOff>
                    <xdr:row>103</xdr:row>
                    <xdr:rowOff>142875</xdr:rowOff>
                  </from>
                  <to>
                    <xdr:col>1</xdr:col>
                    <xdr:colOff>180975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8" r:id="rId98" name="Check Box 398">
              <controlPr defaultSize="0" autoFill="0" autoLine="0" autoPict="0">
                <anchor moveWithCells="1">
                  <from>
                    <xdr:col>33</xdr:col>
                    <xdr:colOff>180975</xdr:colOff>
                    <xdr:row>117</xdr:row>
                    <xdr:rowOff>142875</xdr:rowOff>
                  </from>
                  <to>
                    <xdr:col>43</xdr:col>
                    <xdr:colOff>104775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9" r:id="rId99" name="Check Box 399">
              <controlPr defaultSize="0" autoFill="0" autoLine="0" autoPict="0">
                <anchor moveWithCells="1">
                  <from>
                    <xdr:col>30</xdr:col>
                    <xdr:colOff>180975</xdr:colOff>
                    <xdr:row>117</xdr:row>
                    <xdr:rowOff>142875</xdr:rowOff>
                  </from>
                  <to>
                    <xdr:col>33</xdr:col>
                    <xdr:colOff>104775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0" r:id="rId100" name="Check Box 400">
              <controlPr defaultSize="0" autoFill="0" autoLine="0" autoPict="0">
                <anchor moveWithCells="1">
                  <from>
                    <xdr:col>25</xdr:col>
                    <xdr:colOff>200025</xdr:colOff>
                    <xdr:row>117</xdr:row>
                    <xdr:rowOff>142875</xdr:rowOff>
                  </from>
                  <to>
                    <xdr:col>30</xdr:col>
                    <xdr:colOff>104775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1" r:id="rId101" name="Check Box 401">
              <controlPr defaultSize="0" autoFill="0" autoLine="0" autoPict="0">
                <anchor moveWithCells="1">
                  <from>
                    <xdr:col>17</xdr:col>
                    <xdr:colOff>142875</xdr:colOff>
                    <xdr:row>117</xdr:row>
                    <xdr:rowOff>142875</xdr:rowOff>
                  </from>
                  <to>
                    <xdr:col>25</xdr:col>
                    <xdr:colOff>133350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2" r:id="rId102" name="Check Box 402">
              <controlPr defaultSize="0" autoFill="0" autoLine="0" autoPict="0">
                <anchor moveWithCells="1">
                  <from>
                    <xdr:col>12</xdr:col>
                    <xdr:colOff>28575</xdr:colOff>
                    <xdr:row>117</xdr:row>
                    <xdr:rowOff>142875</xdr:rowOff>
                  </from>
                  <to>
                    <xdr:col>17</xdr:col>
                    <xdr:colOff>85725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3" r:id="rId103" name="Check Box 403">
              <controlPr defaultSize="0" autoFill="0" autoLine="0" autoPict="0">
                <anchor moveWithCells="1">
                  <from>
                    <xdr:col>7</xdr:col>
                    <xdr:colOff>1257300</xdr:colOff>
                    <xdr:row>117</xdr:row>
                    <xdr:rowOff>142875</xdr:rowOff>
                  </from>
                  <to>
                    <xdr:col>11</xdr:col>
                    <xdr:colOff>190500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4" r:id="rId104" name="Check Box 404">
              <controlPr defaultSize="0" autoFill="0" autoLine="0" autoPict="0">
                <anchor moveWithCells="1">
                  <from>
                    <xdr:col>6</xdr:col>
                    <xdr:colOff>38100</xdr:colOff>
                    <xdr:row>117</xdr:row>
                    <xdr:rowOff>142875</xdr:rowOff>
                  </from>
                  <to>
                    <xdr:col>7</xdr:col>
                    <xdr:colOff>1200150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5" r:id="rId105" name="Check Box 405">
              <controlPr defaultSize="0" autoFill="0" autoLine="0" autoPict="0">
                <anchor moveWithCells="1">
                  <from>
                    <xdr:col>40</xdr:col>
                    <xdr:colOff>104775</xdr:colOff>
                    <xdr:row>113</xdr:row>
                    <xdr:rowOff>85725</xdr:rowOff>
                  </from>
                  <to>
                    <xdr:col>42</xdr:col>
                    <xdr:colOff>104775</xdr:colOff>
                    <xdr:row>115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6" r:id="rId106" name="Option 選17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114</xdr:row>
                    <xdr:rowOff>85725</xdr:rowOff>
                  </from>
                  <to>
                    <xdr:col>40</xdr:col>
                    <xdr:colOff>47625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7" r:id="rId107" name="Option Button 407">
              <controlPr defaultSize="0" autoFill="0" autoLine="0" autoPict="0">
                <anchor moveWithCells="1">
                  <from>
                    <xdr:col>32</xdr:col>
                    <xdr:colOff>133350</xdr:colOff>
                    <xdr:row>114</xdr:row>
                    <xdr:rowOff>85725</xdr:rowOff>
                  </from>
                  <to>
                    <xdr:col>34</xdr:col>
                    <xdr:colOff>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8" r:id="rId108" name="Option Button 408">
              <controlPr defaultSize="0" autoFill="0" autoLine="0" autoPict="0">
                <anchor moveWithCells="1">
                  <from>
                    <xdr:col>25</xdr:col>
                    <xdr:colOff>133350</xdr:colOff>
                    <xdr:row>114</xdr:row>
                    <xdr:rowOff>85725</xdr:rowOff>
                  </from>
                  <to>
                    <xdr:col>27</xdr:col>
                    <xdr:colOff>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9" r:id="rId109" name="Option Button 409">
              <controlPr defaultSize="0" autoFill="0" autoLine="0" autoPict="0">
                <anchor moveWithCells="1">
                  <from>
                    <xdr:col>18</xdr:col>
                    <xdr:colOff>133350</xdr:colOff>
                    <xdr:row>114</xdr:row>
                    <xdr:rowOff>85725</xdr:rowOff>
                  </from>
                  <to>
                    <xdr:col>20</xdr:col>
                    <xdr:colOff>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" r:id="rId110" name="Option 選17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112</xdr:row>
                    <xdr:rowOff>142875</xdr:rowOff>
                  </from>
                  <to>
                    <xdr:col>40</xdr:col>
                    <xdr:colOff>47625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" r:id="rId111" name="Option Button 411">
              <controlPr defaultSize="0" autoFill="0" autoLine="0" autoPict="0">
                <anchor moveWithCells="1">
                  <from>
                    <xdr:col>32</xdr:col>
                    <xdr:colOff>133350</xdr:colOff>
                    <xdr:row>112</xdr:row>
                    <xdr:rowOff>133350</xdr:rowOff>
                  </from>
                  <to>
                    <xdr:col>34</xdr:col>
                    <xdr:colOff>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" r:id="rId112" name="Option Button 412">
              <controlPr defaultSize="0" autoFill="0" autoLine="0" autoPict="0">
                <anchor moveWithCells="1">
                  <from>
                    <xdr:col>25</xdr:col>
                    <xdr:colOff>133350</xdr:colOff>
                    <xdr:row>112</xdr:row>
                    <xdr:rowOff>133350</xdr:rowOff>
                  </from>
                  <to>
                    <xdr:col>27</xdr:col>
                    <xdr:colOff>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" r:id="rId113" name="Option Button 413">
              <controlPr defaultSize="0" autoFill="0" autoLine="0" autoPict="0">
                <anchor moveWithCells="1">
                  <from>
                    <xdr:col>18</xdr:col>
                    <xdr:colOff>133350</xdr:colOff>
                    <xdr:row>112</xdr:row>
                    <xdr:rowOff>133350</xdr:rowOff>
                  </from>
                  <to>
                    <xdr:col>20</xdr:col>
                    <xdr:colOff>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" r:id="rId114" name="Option 選17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106</xdr:row>
                    <xdr:rowOff>9525</xdr:rowOff>
                  </from>
                  <to>
                    <xdr:col>40</xdr:col>
                    <xdr:colOff>47625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" r:id="rId115" name="Option Button 415">
              <controlPr defaultSize="0" autoFill="0" autoLine="0" autoPict="0">
                <anchor moveWithCells="1">
                  <from>
                    <xdr:col>32</xdr:col>
                    <xdr:colOff>133350</xdr:colOff>
                    <xdr:row>106</xdr:row>
                    <xdr:rowOff>9525</xdr:rowOff>
                  </from>
                  <to>
                    <xdr:col>34</xdr:col>
                    <xdr:colOff>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" r:id="rId116" name="Option Button 416">
              <controlPr defaultSize="0" autoFill="0" autoLine="0" autoPict="0">
                <anchor moveWithCells="1">
                  <from>
                    <xdr:col>25</xdr:col>
                    <xdr:colOff>133350</xdr:colOff>
                    <xdr:row>106</xdr:row>
                    <xdr:rowOff>9525</xdr:rowOff>
                  </from>
                  <to>
                    <xdr:col>27</xdr:col>
                    <xdr:colOff>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7" r:id="rId117" name="Option Button 417">
              <controlPr defaultSize="0" autoFill="0" autoLine="0" autoPict="0">
                <anchor moveWithCells="1">
                  <from>
                    <xdr:col>18</xdr:col>
                    <xdr:colOff>123825</xdr:colOff>
                    <xdr:row>106</xdr:row>
                    <xdr:rowOff>9525</xdr:rowOff>
                  </from>
                  <to>
                    <xdr:col>20</xdr:col>
                    <xdr:colOff>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7" r:id="rId118" name="Option 選18-3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1" r:id="rId119" name="Option 選18-2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5" r:id="rId120" name="Option 選18-1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7" r:id="rId121" name="Option 必4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47625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1" r:id="rId122" name="Option 必4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47625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5" r:id="rId123" name="Option 必4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47625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7" r:id="rId124" name="Option 必5-3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1" r:id="rId125" name="Option 必5-2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5" r:id="rId126" name="Option 必5-1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7" r:id="rId127" name="Option 必6-3-1">
              <controlPr defaultSize="0" autoFill="0" autoLine="0" autoPict="0">
                <anchor moveWithCells="1">
                  <from>
                    <xdr:col>38</xdr:col>
                    <xdr:colOff>57150</xdr:colOff>
                    <xdr:row>132</xdr:row>
                    <xdr:rowOff>0</xdr:rowOff>
                  </from>
                  <to>
                    <xdr:col>39</xdr:col>
                    <xdr:colOff>152400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1" r:id="rId128" name="Option 必6-2-1">
              <controlPr defaultSize="0" autoFill="0" autoLine="0" autoPict="0">
                <anchor moveWithCells="1">
                  <from>
                    <xdr:col>38</xdr:col>
                    <xdr:colOff>57150</xdr:colOff>
                    <xdr:row>132</xdr:row>
                    <xdr:rowOff>0</xdr:rowOff>
                  </from>
                  <to>
                    <xdr:col>39</xdr:col>
                    <xdr:colOff>152400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5" r:id="rId129" name="Option 必6-1-1">
              <controlPr defaultSize="0" autoFill="0" autoLine="0" autoPict="0">
                <anchor moveWithCells="1">
                  <from>
                    <xdr:col>38</xdr:col>
                    <xdr:colOff>57150</xdr:colOff>
                    <xdr:row>132</xdr:row>
                    <xdr:rowOff>0</xdr:rowOff>
                  </from>
                  <to>
                    <xdr:col>39</xdr:col>
                    <xdr:colOff>152400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7" r:id="rId130" name="Option 必7-3-1">
              <controlPr defaultSize="0" autoFill="0" autoLine="0" autoPict="0">
                <anchor moveWithCells="1">
                  <from>
                    <xdr:col>38</xdr:col>
                    <xdr:colOff>47625</xdr:colOff>
                    <xdr:row>132</xdr:row>
                    <xdr:rowOff>0</xdr:rowOff>
                  </from>
                  <to>
                    <xdr:col>39</xdr:col>
                    <xdr:colOff>142875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1" r:id="rId131" name="Option 必7-2-1">
              <controlPr defaultSize="0" autoFill="0" autoLine="0" autoPict="0">
                <anchor moveWithCells="1">
                  <from>
                    <xdr:col>38</xdr:col>
                    <xdr:colOff>47625</xdr:colOff>
                    <xdr:row>132</xdr:row>
                    <xdr:rowOff>0</xdr:rowOff>
                  </from>
                  <to>
                    <xdr:col>39</xdr:col>
                    <xdr:colOff>142875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" r:id="rId132" name="Option 必7-1-1">
              <controlPr defaultSize="0" autoFill="0" autoLine="0" autoPict="0">
                <anchor moveWithCells="1">
                  <from>
                    <xdr:col>38</xdr:col>
                    <xdr:colOff>47625</xdr:colOff>
                    <xdr:row>132</xdr:row>
                    <xdr:rowOff>0</xdr:rowOff>
                  </from>
                  <to>
                    <xdr:col>39</xdr:col>
                    <xdr:colOff>142875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7" r:id="rId133" name="Option 必8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47625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1" r:id="rId134" name="Option 必8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47625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5" r:id="rId135" name="Option 必8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47625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7" r:id="rId136" name="Option 必9-3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1" r:id="rId137" name="Option 必9-2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5" r:id="rId138" name="Option 必9-1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7" r:id="rId139" name="Option 必10-3-1">
              <controlPr defaultSize="0" autoFill="0" autoLine="0" autoPict="0">
                <anchor moveWithCells="1">
                  <from>
                    <xdr:col>38</xdr:col>
                    <xdr:colOff>161925</xdr:colOff>
                    <xdr:row>132</xdr:row>
                    <xdr:rowOff>0</xdr:rowOff>
                  </from>
                  <to>
                    <xdr:col>40</xdr:col>
                    <xdr:colOff>57150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1" r:id="rId140" name="Option 必10-2-1">
              <controlPr defaultSize="0" autoFill="0" autoLine="0" autoPict="0">
                <anchor moveWithCells="1">
                  <from>
                    <xdr:col>38</xdr:col>
                    <xdr:colOff>161925</xdr:colOff>
                    <xdr:row>132</xdr:row>
                    <xdr:rowOff>0</xdr:rowOff>
                  </from>
                  <to>
                    <xdr:col>40</xdr:col>
                    <xdr:colOff>57150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5" r:id="rId141" name="Option 必10-1-1">
              <controlPr defaultSize="0" autoFill="0" autoLine="0" autoPict="0">
                <anchor moveWithCells="1">
                  <from>
                    <xdr:col>38</xdr:col>
                    <xdr:colOff>161925</xdr:colOff>
                    <xdr:row>132</xdr:row>
                    <xdr:rowOff>0</xdr:rowOff>
                  </from>
                  <to>
                    <xdr:col>40</xdr:col>
                    <xdr:colOff>57150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7" r:id="rId142" name="Option 必11-3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1" r:id="rId143" name="Option 必11-2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5" r:id="rId144" name="Option 必11-1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0" r:id="rId145" name="Option 選19-3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4" r:id="rId146" name="Option 選19-2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8" r:id="rId147" name="Option 選19-1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0" r:id="rId148" name="Option 選20-3-1">
              <controlPr defaultSize="0" autoFill="0" autoLine="0" autoPict="0">
                <anchor moveWithCells="1">
                  <from>
                    <xdr:col>38</xdr:col>
                    <xdr:colOff>161925</xdr:colOff>
                    <xdr:row>132</xdr:row>
                    <xdr:rowOff>0</xdr:rowOff>
                  </from>
                  <to>
                    <xdr:col>40</xdr:col>
                    <xdr:colOff>57150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4" r:id="rId149" name="Option 選20-2-1">
              <controlPr defaultSize="0" autoFill="0" autoLine="0" autoPict="0">
                <anchor moveWithCells="1">
                  <from>
                    <xdr:col>38</xdr:col>
                    <xdr:colOff>161925</xdr:colOff>
                    <xdr:row>132</xdr:row>
                    <xdr:rowOff>0</xdr:rowOff>
                  </from>
                  <to>
                    <xdr:col>40</xdr:col>
                    <xdr:colOff>57150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8" r:id="rId150" name="Option 選20-1-1">
              <controlPr defaultSize="0" autoFill="0" autoLine="0" autoPict="0">
                <anchor moveWithCells="1">
                  <from>
                    <xdr:col>38</xdr:col>
                    <xdr:colOff>161925</xdr:colOff>
                    <xdr:row>132</xdr:row>
                    <xdr:rowOff>0</xdr:rowOff>
                  </from>
                  <to>
                    <xdr:col>40</xdr:col>
                    <xdr:colOff>57150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0" r:id="rId151" name="Option 選21-3-1">
              <controlPr defaultSize="0" autoFill="0" autoLine="0" autoPict="0">
                <anchor moveWithCells="1">
                  <from>
                    <xdr:col>38</xdr:col>
                    <xdr:colOff>95250</xdr:colOff>
                    <xdr:row>132</xdr:row>
                    <xdr:rowOff>0</xdr:rowOff>
                  </from>
                  <to>
                    <xdr:col>39</xdr:col>
                    <xdr:colOff>190500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4" r:id="rId152" name="Option 選21-2-1">
              <controlPr defaultSize="0" autoFill="0" autoLine="0" autoPict="0">
                <anchor moveWithCells="1">
                  <from>
                    <xdr:col>38</xdr:col>
                    <xdr:colOff>95250</xdr:colOff>
                    <xdr:row>132</xdr:row>
                    <xdr:rowOff>0</xdr:rowOff>
                  </from>
                  <to>
                    <xdr:col>39</xdr:col>
                    <xdr:colOff>190500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8" r:id="rId153" name="Option 選21-1-1">
              <controlPr defaultSize="0" autoFill="0" autoLine="0" autoPict="0">
                <anchor moveWithCells="1">
                  <from>
                    <xdr:col>38</xdr:col>
                    <xdr:colOff>95250</xdr:colOff>
                    <xdr:row>132</xdr:row>
                    <xdr:rowOff>0</xdr:rowOff>
                  </from>
                  <to>
                    <xdr:col>39</xdr:col>
                    <xdr:colOff>190500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1" r:id="rId154" name="Option 選22-3-1">
              <controlPr defaultSize="0" autoFill="0" autoLine="0" autoPict="0">
                <anchor moveWithCells="1">
                  <from>
                    <xdr:col>38</xdr:col>
                    <xdr:colOff>85725</xdr:colOff>
                    <xdr:row>132</xdr:row>
                    <xdr:rowOff>0</xdr:rowOff>
                  </from>
                  <to>
                    <xdr:col>39</xdr:col>
                    <xdr:colOff>180975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5" r:id="rId155" name="Option 選22-2-1">
              <controlPr defaultSize="0" autoFill="0" autoLine="0" autoPict="0">
                <anchor moveWithCells="1">
                  <from>
                    <xdr:col>38</xdr:col>
                    <xdr:colOff>85725</xdr:colOff>
                    <xdr:row>132</xdr:row>
                    <xdr:rowOff>0</xdr:rowOff>
                  </from>
                  <to>
                    <xdr:col>39</xdr:col>
                    <xdr:colOff>180975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9" r:id="rId156" name="Option 選22-1-1">
              <controlPr defaultSize="0" autoFill="0" autoLine="0" autoPict="0">
                <anchor moveWithCells="1">
                  <from>
                    <xdr:col>38</xdr:col>
                    <xdr:colOff>85725</xdr:colOff>
                    <xdr:row>132</xdr:row>
                    <xdr:rowOff>0</xdr:rowOff>
                  </from>
                  <to>
                    <xdr:col>39</xdr:col>
                    <xdr:colOff>180975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2" r:id="rId157" name="Option 選23-3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6" r:id="rId158" name="Option 選23-2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0" r:id="rId159" name="Option 選23-1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3" r:id="rId160" name="Option 選24-3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7" r:id="rId161" name="Option 選24-2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1" r:id="rId162" name="Option 選24-1-1">
              <controlPr defaultSize="0" autoFill="0" autoLine="0" autoPict="0">
                <anchor moveWithCells="1">
                  <from>
                    <xdr:col>38</xdr:col>
                    <xdr:colOff>171450</xdr:colOff>
                    <xdr:row>132</xdr:row>
                    <xdr:rowOff>0</xdr:rowOff>
                  </from>
                  <to>
                    <xdr:col>40</xdr:col>
                    <xdr:colOff>66675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5" r:id="rId163" name="Check Box 725">
              <controlPr defaultSize="0" autoFill="0" autoLine="0" autoPict="0">
                <anchor moveWithCells="1">
                  <from>
                    <xdr:col>33</xdr:col>
                    <xdr:colOff>180975</xdr:colOff>
                    <xdr:row>152</xdr:row>
                    <xdr:rowOff>142875</xdr:rowOff>
                  </from>
                  <to>
                    <xdr:col>43</xdr:col>
                    <xdr:colOff>104775</xdr:colOff>
                    <xdr:row>157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6" r:id="rId164" name="Check Box 726">
              <controlPr defaultSize="0" autoFill="0" autoLine="0" autoPict="0">
                <anchor moveWithCells="1">
                  <from>
                    <xdr:col>30</xdr:col>
                    <xdr:colOff>180975</xdr:colOff>
                    <xdr:row>152</xdr:row>
                    <xdr:rowOff>142875</xdr:rowOff>
                  </from>
                  <to>
                    <xdr:col>33</xdr:col>
                    <xdr:colOff>104775</xdr:colOff>
                    <xdr:row>157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7" r:id="rId165" name="Check Box 727">
              <controlPr defaultSize="0" autoFill="0" autoLine="0" autoPict="0">
                <anchor moveWithCells="1">
                  <from>
                    <xdr:col>25</xdr:col>
                    <xdr:colOff>200025</xdr:colOff>
                    <xdr:row>152</xdr:row>
                    <xdr:rowOff>142875</xdr:rowOff>
                  </from>
                  <to>
                    <xdr:col>30</xdr:col>
                    <xdr:colOff>104775</xdr:colOff>
                    <xdr:row>157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8" r:id="rId166" name="Check Box 728">
              <controlPr defaultSize="0" autoFill="0" autoLine="0" autoPict="0">
                <anchor moveWithCells="1">
                  <from>
                    <xdr:col>17</xdr:col>
                    <xdr:colOff>142875</xdr:colOff>
                    <xdr:row>152</xdr:row>
                    <xdr:rowOff>142875</xdr:rowOff>
                  </from>
                  <to>
                    <xdr:col>25</xdr:col>
                    <xdr:colOff>133350</xdr:colOff>
                    <xdr:row>157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9" r:id="rId167" name="Check Box 729">
              <controlPr defaultSize="0" autoFill="0" autoLine="0" autoPict="0">
                <anchor moveWithCells="1">
                  <from>
                    <xdr:col>12</xdr:col>
                    <xdr:colOff>28575</xdr:colOff>
                    <xdr:row>152</xdr:row>
                    <xdr:rowOff>142875</xdr:rowOff>
                  </from>
                  <to>
                    <xdr:col>17</xdr:col>
                    <xdr:colOff>85725</xdr:colOff>
                    <xdr:row>157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0" r:id="rId168" name="Check Box 730">
              <controlPr defaultSize="0" autoFill="0" autoLine="0" autoPict="0">
                <anchor moveWithCells="1">
                  <from>
                    <xdr:col>7</xdr:col>
                    <xdr:colOff>1257300</xdr:colOff>
                    <xdr:row>152</xdr:row>
                    <xdr:rowOff>142875</xdr:rowOff>
                  </from>
                  <to>
                    <xdr:col>11</xdr:col>
                    <xdr:colOff>190500</xdr:colOff>
                    <xdr:row>157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1" r:id="rId169" name="Check Box 731">
              <controlPr defaultSize="0" autoFill="0" autoLine="0" autoPict="0">
                <anchor moveWithCells="1">
                  <from>
                    <xdr:col>6</xdr:col>
                    <xdr:colOff>38100</xdr:colOff>
                    <xdr:row>152</xdr:row>
                    <xdr:rowOff>142875</xdr:rowOff>
                  </from>
                  <to>
                    <xdr:col>7</xdr:col>
                    <xdr:colOff>1200150</xdr:colOff>
                    <xdr:row>157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2" r:id="rId170" name="Check Box 732">
              <controlPr defaultSize="0" autoFill="0" autoLine="0" autoPict="0">
                <anchor moveWithCells="1">
                  <from>
                    <xdr:col>40</xdr:col>
                    <xdr:colOff>104775</xdr:colOff>
                    <xdr:row>148</xdr:row>
                    <xdr:rowOff>85725</xdr:rowOff>
                  </from>
                  <to>
                    <xdr:col>42</xdr:col>
                    <xdr:colOff>104775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3" r:id="rId171" name="Option 必12-3-1">
              <controlPr defaultSize="0" autoFill="0" autoLine="0" autoPict="0">
                <anchor moveWithCells="1">
                  <from>
                    <xdr:col>38</xdr:col>
                    <xdr:colOff>66675</xdr:colOff>
                    <xdr:row>149</xdr:row>
                    <xdr:rowOff>95250</xdr:rowOff>
                  </from>
                  <to>
                    <xdr:col>39</xdr:col>
                    <xdr:colOff>152400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4" r:id="rId172" name="Option Button 734">
              <controlPr defaultSize="0" autoFill="0" autoLine="0" autoPict="0">
                <anchor moveWithCells="1">
                  <from>
                    <xdr:col>32</xdr:col>
                    <xdr:colOff>123825</xdr:colOff>
                    <xdr:row>149</xdr:row>
                    <xdr:rowOff>95250</xdr:rowOff>
                  </from>
                  <to>
                    <xdr:col>33</xdr:col>
                    <xdr:colOff>209550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5" r:id="rId173" name="Option Button 735">
              <controlPr defaultSize="0" autoFill="0" autoLine="0" autoPict="0">
                <anchor moveWithCells="1">
                  <from>
                    <xdr:col>25</xdr:col>
                    <xdr:colOff>123825</xdr:colOff>
                    <xdr:row>149</xdr:row>
                    <xdr:rowOff>95250</xdr:rowOff>
                  </from>
                  <to>
                    <xdr:col>26</xdr:col>
                    <xdr:colOff>209550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6" r:id="rId174" name="Option Button 736">
              <controlPr defaultSize="0" autoFill="0" autoLine="0" autoPict="0">
                <anchor moveWithCells="1">
                  <from>
                    <xdr:col>18</xdr:col>
                    <xdr:colOff>123825</xdr:colOff>
                    <xdr:row>149</xdr:row>
                    <xdr:rowOff>95250</xdr:rowOff>
                  </from>
                  <to>
                    <xdr:col>19</xdr:col>
                    <xdr:colOff>209550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7" r:id="rId175" name="Option 必12-2-1">
              <controlPr defaultSize="0" autoFill="0" autoLine="0" autoPict="0">
                <anchor moveWithCells="1">
                  <from>
                    <xdr:col>38</xdr:col>
                    <xdr:colOff>66675</xdr:colOff>
                    <xdr:row>147</xdr:row>
                    <xdr:rowOff>133350</xdr:rowOff>
                  </from>
                  <to>
                    <xdr:col>39</xdr:col>
                    <xdr:colOff>152400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8" r:id="rId176" name="Option Button 738">
              <controlPr defaultSize="0" autoFill="0" autoLine="0" autoPict="0">
                <anchor moveWithCells="1">
                  <from>
                    <xdr:col>32</xdr:col>
                    <xdr:colOff>123825</xdr:colOff>
                    <xdr:row>147</xdr:row>
                    <xdr:rowOff>123825</xdr:rowOff>
                  </from>
                  <to>
                    <xdr:col>33</xdr:col>
                    <xdr:colOff>209550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9" r:id="rId177" name="Option Button 739">
              <controlPr defaultSize="0" autoFill="0" autoLine="0" autoPict="0">
                <anchor moveWithCells="1">
                  <from>
                    <xdr:col>25</xdr:col>
                    <xdr:colOff>123825</xdr:colOff>
                    <xdr:row>147</xdr:row>
                    <xdr:rowOff>123825</xdr:rowOff>
                  </from>
                  <to>
                    <xdr:col>26</xdr:col>
                    <xdr:colOff>209550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0" r:id="rId178" name="Option Button 740">
              <controlPr defaultSize="0" autoFill="0" autoLine="0" autoPict="0">
                <anchor moveWithCells="1">
                  <from>
                    <xdr:col>18</xdr:col>
                    <xdr:colOff>123825</xdr:colOff>
                    <xdr:row>147</xdr:row>
                    <xdr:rowOff>123825</xdr:rowOff>
                  </from>
                  <to>
                    <xdr:col>19</xdr:col>
                    <xdr:colOff>209550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1" r:id="rId179" name="Option 必12-1-1">
              <controlPr defaultSize="0" autoFill="0" autoLine="0" autoPict="0">
                <anchor moveWithCells="1">
                  <from>
                    <xdr:col>38</xdr:col>
                    <xdr:colOff>66675</xdr:colOff>
                    <xdr:row>141</xdr:row>
                    <xdr:rowOff>9525</xdr:rowOff>
                  </from>
                  <to>
                    <xdr:col>39</xdr:col>
                    <xdr:colOff>152400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2" r:id="rId180" name="Option Button 742">
              <controlPr defaultSize="0" autoFill="0" autoLine="0" autoPict="0">
                <anchor moveWithCells="1">
                  <from>
                    <xdr:col>32</xdr:col>
                    <xdr:colOff>123825</xdr:colOff>
                    <xdr:row>141</xdr:row>
                    <xdr:rowOff>9525</xdr:rowOff>
                  </from>
                  <to>
                    <xdr:col>33</xdr:col>
                    <xdr:colOff>209550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3" r:id="rId181" name="Option Button 743">
              <controlPr defaultSize="0" autoFill="0" autoLine="0" autoPict="0">
                <anchor moveWithCells="1">
                  <from>
                    <xdr:col>25</xdr:col>
                    <xdr:colOff>123825</xdr:colOff>
                    <xdr:row>141</xdr:row>
                    <xdr:rowOff>9525</xdr:rowOff>
                  </from>
                  <to>
                    <xdr:col>26</xdr:col>
                    <xdr:colOff>209550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4" r:id="rId182" name="Option Button 744">
              <controlPr defaultSize="0" autoFill="0" autoLine="0" autoPict="0">
                <anchor moveWithCells="1">
                  <from>
                    <xdr:col>18</xdr:col>
                    <xdr:colOff>114300</xdr:colOff>
                    <xdr:row>141</xdr:row>
                    <xdr:rowOff>9525</xdr:rowOff>
                  </from>
                  <to>
                    <xdr:col>19</xdr:col>
                    <xdr:colOff>209550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3" r:id="rId183" name="Option 必13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167</xdr:row>
                    <xdr:rowOff>0</xdr:rowOff>
                  </from>
                  <to>
                    <xdr:col>40</xdr:col>
                    <xdr:colOff>47625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7" r:id="rId184" name="Option 必13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167</xdr:row>
                    <xdr:rowOff>0</xdr:rowOff>
                  </from>
                  <to>
                    <xdr:col>40</xdr:col>
                    <xdr:colOff>47625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1" r:id="rId185" name="Option 必13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167</xdr:row>
                    <xdr:rowOff>0</xdr:rowOff>
                  </from>
                  <to>
                    <xdr:col>40</xdr:col>
                    <xdr:colOff>47625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3" r:id="rId186" name="Option 必14-3-1">
              <controlPr defaultSize="0" autoFill="0" autoLine="0" autoPict="0">
                <anchor moveWithCells="1">
                  <from>
                    <xdr:col>38</xdr:col>
                    <xdr:colOff>85725</xdr:colOff>
                    <xdr:row>167</xdr:row>
                    <xdr:rowOff>0</xdr:rowOff>
                  </from>
                  <to>
                    <xdr:col>39</xdr:col>
                    <xdr:colOff>180975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7" r:id="rId187" name="Option 必14-2-1">
              <controlPr defaultSize="0" autoFill="0" autoLine="0" autoPict="0">
                <anchor moveWithCells="1">
                  <from>
                    <xdr:col>38</xdr:col>
                    <xdr:colOff>85725</xdr:colOff>
                    <xdr:row>167</xdr:row>
                    <xdr:rowOff>0</xdr:rowOff>
                  </from>
                  <to>
                    <xdr:col>39</xdr:col>
                    <xdr:colOff>180975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1" r:id="rId188" name="Option 必14-1-1">
              <controlPr defaultSize="0" autoFill="0" autoLine="0" autoPict="0">
                <anchor moveWithCells="1">
                  <from>
                    <xdr:col>38</xdr:col>
                    <xdr:colOff>85725</xdr:colOff>
                    <xdr:row>167</xdr:row>
                    <xdr:rowOff>0</xdr:rowOff>
                  </from>
                  <to>
                    <xdr:col>39</xdr:col>
                    <xdr:colOff>180975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3" r:id="rId189" name="Option 必15-3-1">
              <controlPr defaultSize="0" autoFill="0" autoLine="0" autoPict="0">
                <anchor moveWithCells="1">
                  <from>
                    <xdr:col>37</xdr:col>
                    <xdr:colOff>19050</xdr:colOff>
                    <xdr:row>167</xdr:row>
                    <xdr:rowOff>0</xdr:rowOff>
                  </from>
                  <to>
                    <xdr:col>39</xdr:col>
                    <xdr:colOff>66675</xdr:colOff>
                    <xdr:row>169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7" r:id="rId190" name="Option 必15-2-1">
              <controlPr defaultSize="0" autoFill="0" autoLine="0" autoPict="0">
                <anchor moveWithCells="1">
                  <from>
                    <xdr:col>37</xdr:col>
                    <xdr:colOff>19050</xdr:colOff>
                    <xdr:row>167</xdr:row>
                    <xdr:rowOff>0</xdr:rowOff>
                  </from>
                  <to>
                    <xdr:col>39</xdr:col>
                    <xdr:colOff>66675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1" r:id="rId191" name="Option 必15-1-1">
              <controlPr defaultSize="0" autoFill="0" autoLine="0" autoPict="0">
                <anchor moveWithCells="1">
                  <from>
                    <xdr:col>37</xdr:col>
                    <xdr:colOff>19050</xdr:colOff>
                    <xdr:row>167</xdr:row>
                    <xdr:rowOff>0</xdr:rowOff>
                  </from>
                  <to>
                    <xdr:col>39</xdr:col>
                    <xdr:colOff>66675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5" r:id="rId192" name="Check Box 805">
              <controlPr defaultSize="0" autoFill="0" autoLine="0" autoPict="0">
                <anchor moveWithCells="1">
                  <from>
                    <xdr:col>33</xdr:col>
                    <xdr:colOff>180975</xdr:colOff>
                    <xdr:row>183</xdr:row>
                    <xdr:rowOff>142875</xdr:rowOff>
                  </from>
                  <to>
                    <xdr:col>43</xdr:col>
                    <xdr:colOff>104775</xdr:colOff>
                    <xdr:row>188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6" r:id="rId193" name="Check Box 806">
              <controlPr defaultSize="0" autoFill="0" autoLine="0" autoPict="0">
                <anchor moveWithCells="1">
                  <from>
                    <xdr:col>30</xdr:col>
                    <xdr:colOff>180975</xdr:colOff>
                    <xdr:row>183</xdr:row>
                    <xdr:rowOff>142875</xdr:rowOff>
                  </from>
                  <to>
                    <xdr:col>33</xdr:col>
                    <xdr:colOff>104775</xdr:colOff>
                    <xdr:row>188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7" r:id="rId194" name="Check Box 807">
              <controlPr defaultSize="0" autoFill="0" autoLine="0" autoPict="0">
                <anchor moveWithCells="1">
                  <from>
                    <xdr:col>25</xdr:col>
                    <xdr:colOff>200025</xdr:colOff>
                    <xdr:row>183</xdr:row>
                    <xdr:rowOff>142875</xdr:rowOff>
                  </from>
                  <to>
                    <xdr:col>30</xdr:col>
                    <xdr:colOff>104775</xdr:colOff>
                    <xdr:row>188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8" r:id="rId195" name="Check Box 808">
              <controlPr defaultSize="0" autoFill="0" autoLine="0" autoPict="0">
                <anchor moveWithCells="1">
                  <from>
                    <xdr:col>17</xdr:col>
                    <xdr:colOff>142875</xdr:colOff>
                    <xdr:row>183</xdr:row>
                    <xdr:rowOff>142875</xdr:rowOff>
                  </from>
                  <to>
                    <xdr:col>25</xdr:col>
                    <xdr:colOff>133350</xdr:colOff>
                    <xdr:row>188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9" r:id="rId196" name="Check Box 809">
              <controlPr defaultSize="0" autoFill="0" autoLine="0" autoPict="0">
                <anchor moveWithCells="1">
                  <from>
                    <xdr:col>12</xdr:col>
                    <xdr:colOff>28575</xdr:colOff>
                    <xdr:row>183</xdr:row>
                    <xdr:rowOff>142875</xdr:rowOff>
                  </from>
                  <to>
                    <xdr:col>17</xdr:col>
                    <xdr:colOff>85725</xdr:colOff>
                    <xdr:row>188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0" r:id="rId197" name="Check Box 810">
              <controlPr defaultSize="0" autoFill="0" autoLine="0" autoPict="0">
                <anchor moveWithCells="1">
                  <from>
                    <xdr:col>7</xdr:col>
                    <xdr:colOff>1257300</xdr:colOff>
                    <xdr:row>183</xdr:row>
                    <xdr:rowOff>142875</xdr:rowOff>
                  </from>
                  <to>
                    <xdr:col>11</xdr:col>
                    <xdr:colOff>190500</xdr:colOff>
                    <xdr:row>188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1" r:id="rId198" name="Check Box 811">
              <controlPr defaultSize="0" autoFill="0" autoLine="0" autoPict="0">
                <anchor moveWithCells="1">
                  <from>
                    <xdr:col>6</xdr:col>
                    <xdr:colOff>38100</xdr:colOff>
                    <xdr:row>183</xdr:row>
                    <xdr:rowOff>142875</xdr:rowOff>
                  </from>
                  <to>
                    <xdr:col>7</xdr:col>
                    <xdr:colOff>1200150</xdr:colOff>
                    <xdr:row>188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2" r:id="rId199" name="Check Box 812">
              <controlPr defaultSize="0" autoFill="0" autoLine="0" autoPict="0">
                <anchor moveWithCells="1">
                  <from>
                    <xdr:col>40</xdr:col>
                    <xdr:colOff>104775</xdr:colOff>
                    <xdr:row>179</xdr:row>
                    <xdr:rowOff>85725</xdr:rowOff>
                  </from>
                  <to>
                    <xdr:col>42</xdr:col>
                    <xdr:colOff>104775</xdr:colOff>
                    <xdr:row>181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3" r:id="rId200" name="Option 必16-3-1">
              <controlPr defaultSize="0" autoFill="0" autoLine="0" autoPict="0">
                <anchor moveWithCells="1">
                  <from>
                    <xdr:col>38</xdr:col>
                    <xdr:colOff>123825</xdr:colOff>
                    <xdr:row>180</xdr:row>
                    <xdr:rowOff>85725</xdr:rowOff>
                  </from>
                  <to>
                    <xdr:col>40</xdr:col>
                    <xdr:colOff>19050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4" r:id="rId201" name="Option Button 814">
              <controlPr defaultSize="0" autoFill="0" autoLine="0" autoPict="0">
                <anchor moveWithCells="1">
                  <from>
                    <xdr:col>32</xdr:col>
                    <xdr:colOff>133350</xdr:colOff>
                    <xdr:row>180</xdr:row>
                    <xdr:rowOff>85725</xdr:rowOff>
                  </from>
                  <to>
                    <xdr:col>34</xdr:col>
                    <xdr:colOff>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5" r:id="rId202" name="Option Button 815">
              <controlPr defaultSize="0" autoFill="0" autoLine="0" autoPict="0">
                <anchor moveWithCells="1">
                  <from>
                    <xdr:col>25</xdr:col>
                    <xdr:colOff>133350</xdr:colOff>
                    <xdr:row>180</xdr:row>
                    <xdr:rowOff>85725</xdr:rowOff>
                  </from>
                  <to>
                    <xdr:col>27</xdr:col>
                    <xdr:colOff>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6" r:id="rId203" name="Option Button 816">
              <controlPr defaultSize="0" autoFill="0" autoLine="0" autoPict="0">
                <anchor moveWithCells="1">
                  <from>
                    <xdr:col>18</xdr:col>
                    <xdr:colOff>133350</xdr:colOff>
                    <xdr:row>180</xdr:row>
                    <xdr:rowOff>85725</xdr:rowOff>
                  </from>
                  <to>
                    <xdr:col>20</xdr:col>
                    <xdr:colOff>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7" r:id="rId204" name="Option 必16-2-1">
              <controlPr defaultSize="0" autoFill="0" autoLine="0" autoPict="0">
                <anchor moveWithCells="1">
                  <from>
                    <xdr:col>38</xdr:col>
                    <xdr:colOff>123825</xdr:colOff>
                    <xdr:row>178</xdr:row>
                    <xdr:rowOff>142875</xdr:rowOff>
                  </from>
                  <to>
                    <xdr:col>40</xdr:col>
                    <xdr:colOff>19050</xdr:colOff>
                    <xdr:row>180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8" r:id="rId205" name="Option Button 818">
              <controlPr defaultSize="0" autoFill="0" autoLine="0" autoPict="0">
                <anchor moveWithCells="1">
                  <from>
                    <xdr:col>32</xdr:col>
                    <xdr:colOff>133350</xdr:colOff>
                    <xdr:row>178</xdr:row>
                    <xdr:rowOff>133350</xdr:rowOff>
                  </from>
                  <to>
                    <xdr:col>34</xdr:col>
                    <xdr:colOff>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9" r:id="rId206" name="Option Button 819">
              <controlPr defaultSize="0" autoFill="0" autoLine="0" autoPict="0">
                <anchor moveWithCells="1">
                  <from>
                    <xdr:col>25</xdr:col>
                    <xdr:colOff>133350</xdr:colOff>
                    <xdr:row>178</xdr:row>
                    <xdr:rowOff>133350</xdr:rowOff>
                  </from>
                  <to>
                    <xdr:col>27</xdr:col>
                    <xdr:colOff>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0" r:id="rId207" name="Option Button 820">
              <controlPr defaultSize="0" autoFill="0" autoLine="0" autoPict="0">
                <anchor moveWithCells="1">
                  <from>
                    <xdr:col>18</xdr:col>
                    <xdr:colOff>133350</xdr:colOff>
                    <xdr:row>178</xdr:row>
                    <xdr:rowOff>133350</xdr:rowOff>
                  </from>
                  <to>
                    <xdr:col>20</xdr:col>
                    <xdr:colOff>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1" r:id="rId208" name="Option 必16-1-1">
              <controlPr defaultSize="0" autoFill="0" autoLine="0" autoPict="0">
                <anchor moveWithCells="1">
                  <from>
                    <xdr:col>38</xdr:col>
                    <xdr:colOff>123825</xdr:colOff>
                    <xdr:row>172</xdr:row>
                    <xdr:rowOff>9525</xdr:rowOff>
                  </from>
                  <to>
                    <xdr:col>40</xdr:col>
                    <xdr:colOff>19050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2" r:id="rId209" name="Option Button 822">
              <controlPr defaultSize="0" autoFill="0" autoLine="0" autoPict="0">
                <anchor moveWithCells="1">
                  <from>
                    <xdr:col>32</xdr:col>
                    <xdr:colOff>133350</xdr:colOff>
                    <xdr:row>172</xdr:row>
                    <xdr:rowOff>9525</xdr:rowOff>
                  </from>
                  <to>
                    <xdr:col>34</xdr:col>
                    <xdr:colOff>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3" r:id="rId210" name="Option Button 823">
              <controlPr defaultSize="0" autoFill="0" autoLine="0" autoPict="0">
                <anchor moveWithCells="1">
                  <from>
                    <xdr:col>25</xdr:col>
                    <xdr:colOff>133350</xdr:colOff>
                    <xdr:row>172</xdr:row>
                    <xdr:rowOff>9525</xdr:rowOff>
                  </from>
                  <to>
                    <xdr:col>27</xdr:col>
                    <xdr:colOff>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4" r:id="rId211" name="Option Button 824">
              <controlPr defaultSize="0" autoFill="0" autoLine="0" autoPict="0">
                <anchor moveWithCells="1">
                  <from>
                    <xdr:col>18</xdr:col>
                    <xdr:colOff>123825</xdr:colOff>
                    <xdr:row>172</xdr:row>
                    <xdr:rowOff>9525</xdr:rowOff>
                  </from>
                  <to>
                    <xdr:col>20</xdr:col>
                    <xdr:colOff>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3" r:id="rId212" name="Option 必17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198</xdr:row>
                    <xdr:rowOff>0</xdr:rowOff>
                  </from>
                  <to>
                    <xdr:col>40</xdr:col>
                    <xdr:colOff>47625</xdr:colOff>
                    <xdr:row>199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7" r:id="rId213" name="Option 必17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198</xdr:row>
                    <xdr:rowOff>0</xdr:rowOff>
                  </from>
                  <to>
                    <xdr:col>40</xdr:col>
                    <xdr:colOff>47625</xdr:colOff>
                    <xdr:row>199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1" r:id="rId214" name="Option 必17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198</xdr:row>
                    <xdr:rowOff>0</xdr:rowOff>
                  </from>
                  <to>
                    <xdr:col>40</xdr:col>
                    <xdr:colOff>47625</xdr:colOff>
                    <xdr:row>199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8" r:id="rId215" name="Option 選25-3-1">
              <controlPr defaultSize="0" autoFill="0" autoLine="0" autoPict="0">
                <anchor moveWithCells="1">
                  <from>
                    <xdr:col>38</xdr:col>
                    <xdr:colOff>123825</xdr:colOff>
                    <xdr:row>198</xdr:row>
                    <xdr:rowOff>0</xdr:rowOff>
                  </from>
                  <to>
                    <xdr:col>40</xdr:col>
                    <xdr:colOff>19050</xdr:colOff>
                    <xdr:row>199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2" r:id="rId216" name="Option 選25-2-1">
              <controlPr defaultSize="0" autoFill="0" autoLine="0" autoPict="0">
                <anchor moveWithCells="1">
                  <from>
                    <xdr:col>38</xdr:col>
                    <xdr:colOff>123825</xdr:colOff>
                    <xdr:row>198</xdr:row>
                    <xdr:rowOff>0</xdr:rowOff>
                  </from>
                  <to>
                    <xdr:col>40</xdr:col>
                    <xdr:colOff>19050</xdr:colOff>
                    <xdr:row>199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6" r:id="rId217" name="Option 選25-1-1">
              <controlPr defaultSize="0" autoFill="0" autoLine="0" autoPict="0">
                <anchor moveWithCells="1">
                  <from>
                    <xdr:col>38</xdr:col>
                    <xdr:colOff>123825</xdr:colOff>
                    <xdr:row>198</xdr:row>
                    <xdr:rowOff>0</xdr:rowOff>
                  </from>
                  <to>
                    <xdr:col>40</xdr:col>
                    <xdr:colOff>19050</xdr:colOff>
                    <xdr:row>199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1" r:id="rId218" name="GB 必1-3">
              <controlPr defaultSize="0" autoFill="0" autoPict="0">
                <anchor moveWithCells="1">
                  <from>
                    <xdr:col>10</xdr:col>
                    <xdr:colOff>66675</xdr:colOff>
                    <xdr:row>19</xdr:row>
                    <xdr:rowOff>161925</xdr:rowOff>
                  </from>
                  <to>
                    <xdr:col>40</xdr:col>
                    <xdr:colOff>38100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3" r:id="rId219" name="Group Box 選1-1">
              <controlPr defaultSize="0" autoFill="0" autoPict="0">
                <anchor moveWithCells="1">
                  <from>
                    <xdr:col>10</xdr:col>
                    <xdr:colOff>161925</xdr:colOff>
                    <xdr:row>38</xdr:row>
                    <xdr:rowOff>0</xdr:rowOff>
                  </from>
                  <to>
                    <xdr:col>38</xdr:col>
                    <xdr:colOff>142875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6" r:id="rId220" name="Group Box 必4-1">
              <controlPr defaultSize="0" autoFill="0" autoPict="0">
                <anchor moveWithCells="1">
                  <from>
                    <xdr:col>11</xdr:col>
                    <xdr:colOff>0</xdr:colOff>
                    <xdr:row>132</xdr:row>
                    <xdr:rowOff>0</xdr:rowOff>
                  </from>
                  <to>
                    <xdr:col>40</xdr:col>
                    <xdr:colOff>76200</xdr:colOff>
                    <xdr:row>133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7" r:id="rId221" name="Group Box 必4-2">
              <controlPr defaultSize="0" autoFill="0" autoPict="0">
                <anchor moveWithCells="1">
                  <from>
                    <xdr:col>11</xdr:col>
                    <xdr:colOff>0</xdr:colOff>
                    <xdr:row>132</xdr:row>
                    <xdr:rowOff>0</xdr:rowOff>
                  </from>
                  <to>
                    <xdr:col>40</xdr:col>
                    <xdr:colOff>104775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8" r:id="rId222" name="Group Box 必4-3">
              <controlPr defaultSize="0" autoFill="0" autoPict="0">
                <anchor moveWithCells="1">
                  <from>
                    <xdr:col>10</xdr:col>
                    <xdr:colOff>190500</xdr:colOff>
                    <xdr:row>132</xdr:row>
                    <xdr:rowOff>0</xdr:rowOff>
                  </from>
                  <to>
                    <xdr:col>41</xdr:col>
                    <xdr:colOff>0</xdr:colOff>
                    <xdr:row>132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9" r:id="rId223" name="Group Box 必12-1">
              <controlPr defaultSize="0" autoFill="0" autoPict="0">
                <anchor moveWithCells="1">
                  <from>
                    <xdr:col>10</xdr:col>
                    <xdr:colOff>190500</xdr:colOff>
                    <xdr:row>140</xdr:row>
                    <xdr:rowOff>114300</xdr:rowOff>
                  </from>
                  <to>
                    <xdr:col>40</xdr:col>
                    <xdr:colOff>19050</xdr:colOff>
                    <xdr:row>143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0" r:id="rId224" name="Group Box 必12-2">
              <controlPr defaultSize="0" autoFill="0" autoPict="0">
                <anchor moveWithCells="1">
                  <from>
                    <xdr:col>10</xdr:col>
                    <xdr:colOff>161925</xdr:colOff>
                    <xdr:row>147</xdr:row>
                    <xdr:rowOff>38100</xdr:rowOff>
                  </from>
                  <to>
                    <xdr:col>40</xdr:col>
                    <xdr:colOff>152400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1" r:id="rId225" name="Group Box 必12-3">
              <controlPr defaultSize="0" autoFill="0" autoPict="0">
                <anchor moveWithCells="1">
                  <from>
                    <xdr:col>10</xdr:col>
                    <xdr:colOff>152400</xdr:colOff>
                    <xdr:row>149</xdr:row>
                    <xdr:rowOff>66675</xdr:rowOff>
                  </from>
                  <to>
                    <xdr:col>41</xdr:col>
                    <xdr:colOff>0</xdr:colOff>
                    <xdr:row>151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2" r:id="rId226" name="Group 必2-3">
              <controlPr defaultSize="0" autoFill="0" autoPict="0">
                <anchor moveWithCells="1">
                  <from>
                    <xdr:col>10</xdr:col>
                    <xdr:colOff>171450</xdr:colOff>
                    <xdr:row>38</xdr:row>
                    <xdr:rowOff>0</xdr:rowOff>
                  </from>
                  <to>
                    <xdr:col>39</xdr:col>
                    <xdr:colOff>142875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4" r:id="rId227" name="Group 必2-1">
              <controlPr defaultSize="0" autoFill="0" autoPict="0" altText="必2-1_x000a_">
                <anchor moveWithCells="1">
                  <from>
                    <xdr:col>10</xdr:col>
                    <xdr:colOff>190500</xdr:colOff>
                    <xdr:row>38</xdr:row>
                    <xdr:rowOff>0</xdr:rowOff>
                  </from>
                  <to>
                    <xdr:col>39</xdr:col>
                    <xdr:colOff>180975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5" r:id="rId228" name="Group Box 必3-1">
              <controlPr defaultSize="0" autoFill="0" autoPict="0">
                <anchor moveWithCells="1">
                  <from>
                    <xdr:col>10</xdr:col>
                    <xdr:colOff>19050</xdr:colOff>
                    <xdr:row>38</xdr:row>
                    <xdr:rowOff>0</xdr:rowOff>
                  </from>
                  <to>
                    <xdr:col>40</xdr:col>
                    <xdr:colOff>85725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7" r:id="rId229" name="Group Box 必3-3">
              <controlPr defaultSize="0" autoFill="0" autoPict="0">
                <anchor moveWithCells="1">
                  <from>
                    <xdr:col>10</xdr:col>
                    <xdr:colOff>38100</xdr:colOff>
                    <xdr:row>38</xdr:row>
                    <xdr:rowOff>0</xdr:rowOff>
                  </from>
                  <to>
                    <xdr:col>40</xdr:col>
                    <xdr:colOff>171450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9" r:id="rId230" name="Group Box 必3-2">
              <controlPr defaultSize="0" autoFill="0" autoPict="0">
                <anchor moveWithCells="1">
                  <from>
                    <xdr:col>10</xdr:col>
                    <xdr:colOff>76200</xdr:colOff>
                    <xdr:row>38</xdr:row>
                    <xdr:rowOff>0</xdr:rowOff>
                  </from>
                  <to>
                    <xdr:col>40</xdr:col>
                    <xdr:colOff>38100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0" r:id="rId231" name="Group Box 選1-2">
              <controlPr defaultSize="0" autoFill="0" autoPict="0">
                <anchor moveWithCells="1">
                  <from>
                    <xdr:col>10</xdr:col>
                    <xdr:colOff>180975</xdr:colOff>
                    <xdr:row>38</xdr:row>
                    <xdr:rowOff>0</xdr:rowOff>
                  </from>
                  <to>
                    <xdr:col>39</xdr:col>
                    <xdr:colOff>38100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1" r:id="rId232" name="Group Box 選1-3">
              <controlPr defaultSize="0" autoFill="0" autoPict="0">
                <anchor moveWithCells="1">
                  <from>
                    <xdr:col>10</xdr:col>
                    <xdr:colOff>190500</xdr:colOff>
                    <xdr:row>38</xdr:row>
                    <xdr:rowOff>0</xdr:rowOff>
                  </from>
                  <to>
                    <xdr:col>39</xdr:col>
                    <xdr:colOff>47625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1" r:id="rId233" name="Group Box 選5-1">
              <controlPr defaultSize="0" autoFill="0" autoPict="0">
                <anchor moveWithCells="1">
                  <from>
                    <xdr:col>10</xdr:col>
                    <xdr:colOff>142875</xdr:colOff>
                    <xdr:row>38</xdr:row>
                    <xdr:rowOff>0</xdr:rowOff>
                  </from>
                  <to>
                    <xdr:col>39</xdr:col>
                    <xdr:colOff>190500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2" r:id="rId234" name="Group Box 選5-2">
              <controlPr defaultSize="0" autoFill="0" autoPict="0">
                <anchor moveWithCells="1">
                  <from>
                    <xdr:col>10</xdr:col>
                    <xdr:colOff>171450</xdr:colOff>
                    <xdr:row>38</xdr:row>
                    <xdr:rowOff>0</xdr:rowOff>
                  </from>
                  <to>
                    <xdr:col>40</xdr:col>
                    <xdr:colOff>47625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3" r:id="rId235" name="Group Box 選5-3">
              <controlPr defaultSize="0" autoFill="0" autoPict="0">
                <anchor moveWithCells="1">
                  <from>
                    <xdr:col>10</xdr:col>
                    <xdr:colOff>171450</xdr:colOff>
                    <xdr:row>38</xdr:row>
                    <xdr:rowOff>0</xdr:rowOff>
                  </from>
                  <to>
                    <xdr:col>40</xdr:col>
                    <xdr:colOff>66675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4" r:id="rId236" name="Group Box 選6-1">
              <controlPr defaultSize="0" autoFill="0" autoPict="0">
                <anchor moveWithCells="1">
                  <from>
                    <xdr:col>10</xdr:col>
                    <xdr:colOff>114300</xdr:colOff>
                    <xdr:row>43</xdr:row>
                    <xdr:rowOff>152400</xdr:rowOff>
                  </from>
                  <to>
                    <xdr:col>40</xdr:col>
                    <xdr:colOff>47625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5" r:id="rId237" name="Group Box 選6-2">
              <controlPr defaultSize="0" autoFill="0" autoPict="0">
                <anchor moveWithCells="1">
                  <from>
                    <xdr:col>10</xdr:col>
                    <xdr:colOff>95250</xdr:colOff>
                    <xdr:row>50</xdr:row>
                    <xdr:rowOff>0</xdr:rowOff>
                  </from>
                  <to>
                    <xdr:col>40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6" r:id="rId238" name="Group Box 選6-3">
              <controlPr defaultSize="0" autoFill="0" autoPict="0">
                <anchor moveWithCells="1">
                  <from>
                    <xdr:col>10</xdr:col>
                    <xdr:colOff>95250</xdr:colOff>
                    <xdr:row>52</xdr:row>
                    <xdr:rowOff>0</xdr:rowOff>
                  </from>
                  <to>
                    <xdr:col>40</xdr:col>
                    <xdr:colOff>104775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7" r:id="rId239" name="Group Box 選7-1">
              <controlPr defaultSize="0" autoFill="0" autoPict="0">
                <anchor moveWithCells="1">
                  <from>
                    <xdr:col>10</xdr:col>
                    <xdr:colOff>152400</xdr:colOff>
                    <xdr:row>74</xdr:row>
                    <xdr:rowOff>161925</xdr:rowOff>
                  </from>
                  <to>
                    <xdr:col>40</xdr:col>
                    <xdr:colOff>19050</xdr:colOff>
                    <xdr:row>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8" r:id="rId240" name="Group Box 選7-2">
              <controlPr defaultSize="0" autoFill="0" autoPict="0">
                <anchor moveWithCells="1">
                  <from>
                    <xdr:col>10</xdr:col>
                    <xdr:colOff>95250</xdr:colOff>
                    <xdr:row>81</xdr:row>
                    <xdr:rowOff>38100</xdr:rowOff>
                  </from>
                  <to>
                    <xdr:col>40</xdr:col>
                    <xdr:colOff>123825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9" r:id="rId241" name="Group Box 選7-3">
              <controlPr defaultSize="0" autoFill="0" autoPict="0">
                <anchor moveWithCells="1">
                  <from>
                    <xdr:col>10</xdr:col>
                    <xdr:colOff>95250</xdr:colOff>
                    <xdr:row>83</xdr:row>
                    <xdr:rowOff>28575</xdr:rowOff>
                  </from>
                  <to>
                    <xdr:col>40</xdr:col>
                    <xdr:colOff>123825</xdr:colOff>
                    <xdr:row>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0" r:id="rId242" name="Group Box 選8-1">
              <controlPr defaultSize="0" autoFill="0" autoPict="0">
                <anchor moveWithCells="1">
                  <from>
                    <xdr:col>10</xdr:col>
                    <xdr:colOff>180975</xdr:colOff>
                    <xdr:row>101</xdr:row>
                    <xdr:rowOff>0</xdr:rowOff>
                  </from>
                  <to>
                    <xdr:col>39</xdr:col>
                    <xdr:colOff>190500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1" r:id="rId243" name="Group Box 選8-2">
              <controlPr defaultSize="0" autoFill="0" autoPict="0">
                <anchor moveWithCells="1">
                  <from>
                    <xdr:col>10</xdr:col>
                    <xdr:colOff>171450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2" r:id="rId244" name="Group Box 選8-3">
              <controlPr defaultSize="0" autoFill="0" autoPict="0">
                <anchor moveWithCells="1">
                  <from>
                    <xdr:col>10</xdr:col>
                    <xdr:colOff>152400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3" r:id="rId245" name="Group Box 選9-1">
              <controlPr defaultSize="0" autoFill="0" autoPict="0">
                <anchor moveWithCells="1">
                  <from>
                    <xdr:col>11</xdr:col>
                    <xdr:colOff>9525</xdr:colOff>
                    <xdr:row>101</xdr:row>
                    <xdr:rowOff>0</xdr:rowOff>
                  </from>
                  <to>
                    <xdr:col>40</xdr:col>
                    <xdr:colOff>104775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4" r:id="rId246" name="Group Box 選9-2">
              <controlPr defaultSize="0" autoFill="0" autoPict="0">
                <anchor moveWithCells="1">
                  <from>
                    <xdr:col>10</xdr:col>
                    <xdr:colOff>180975</xdr:colOff>
                    <xdr:row>101</xdr:row>
                    <xdr:rowOff>0</xdr:rowOff>
                  </from>
                  <to>
                    <xdr:col>40</xdr:col>
                    <xdr:colOff>133350</xdr:colOff>
                    <xdr:row>103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5" r:id="rId247" name="Group Box 選9-3">
              <controlPr defaultSize="0" autoFill="0" autoPict="0">
                <anchor moveWithCells="1">
                  <from>
                    <xdr:col>10</xdr:col>
                    <xdr:colOff>171450</xdr:colOff>
                    <xdr:row>101</xdr:row>
                    <xdr:rowOff>0</xdr:rowOff>
                  </from>
                  <to>
                    <xdr:col>40</xdr:col>
                    <xdr:colOff>171450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6" r:id="rId248" name="Group Box 選10-1">
              <controlPr defaultSize="0" autoFill="0" autoPict="0">
                <anchor moveWithCells="1">
                  <from>
                    <xdr:col>10</xdr:col>
                    <xdr:colOff>142875</xdr:colOff>
                    <xdr:row>101</xdr:row>
                    <xdr:rowOff>0</xdr:rowOff>
                  </from>
                  <to>
                    <xdr:col>40</xdr:col>
                    <xdr:colOff>9525</xdr:colOff>
                    <xdr:row>103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7" r:id="rId249" name="Group Box 選10-2">
              <controlPr defaultSize="0" autoFill="0" autoPict="0">
                <anchor moveWithCells="1">
                  <from>
                    <xdr:col>10</xdr:col>
                    <xdr:colOff>142875</xdr:colOff>
                    <xdr:row>101</xdr:row>
                    <xdr:rowOff>0</xdr:rowOff>
                  </from>
                  <to>
                    <xdr:col>40</xdr:col>
                    <xdr:colOff>114300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8" r:id="rId250" name="Group Box 選10-3">
              <controlPr defaultSize="0" autoFill="0" autoPict="0">
                <anchor moveWithCells="1">
                  <from>
                    <xdr:col>10</xdr:col>
                    <xdr:colOff>114300</xdr:colOff>
                    <xdr:row>101</xdr:row>
                    <xdr:rowOff>0</xdr:rowOff>
                  </from>
                  <to>
                    <xdr:col>40</xdr:col>
                    <xdr:colOff>123825</xdr:colOff>
                    <xdr:row>103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9" r:id="rId251" name="Group Box 選11-1">
              <controlPr defaultSize="0" autoFill="0" autoPict="0">
                <anchor moveWithCells="1">
                  <from>
                    <xdr:col>10</xdr:col>
                    <xdr:colOff>180975</xdr:colOff>
                    <xdr:row>101</xdr:row>
                    <xdr:rowOff>0</xdr:rowOff>
                  </from>
                  <to>
                    <xdr:col>40</xdr:col>
                    <xdr:colOff>114300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0" r:id="rId252" name="Group Box 選11-2">
              <controlPr defaultSize="0" autoFill="0" autoPict="0">
                <anchor moveWithCells="1">
                  <from>
                    <xdr:col>10</xdr:col>
                    <xdr:colOff>171450</xdr:colOff>
                    <xdr:row>101</xdr:row>
                    <xdr:rowOff>0</xdr:rowOff>
                  </from>
                  <to>
                    <xdr:col>40</xdr:col>
                    <xdr:colOff>171450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1" r:id="rId253" name="Group Box 選11-3">
              <controlPr defaultSize="0" autoFill="0" autoPict="0">
                <anchor moveWithCells="1">
                  <from>
                    <xdr:col>10</xdr:col>
                    <xdr:colOff>171450</xdr:colOff>
                    <xdr:row>101</xdr:row>
                    <xdr:rowOff>0</xdr:rowOff>
                  </from>
                  <to>
                    <xdr:col>40</xdr:col>
                    <xdr:colOff>142875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2" r:id="rId254" name="Group Box 選12-1">
              <controlPr defaultSize="0" autoFill="0" autoPict="0">
                <anchor moveWithCells="1">
                  <from>
                    <xdr:col>10</xdr:col>
                    <xdr:colOff>142875</xdr:colOff>
                    <xdr:row>101</xdr:row>
                    <xdr:rowOff>0</xdr:rowOff>
                  </from>
                  <to>
                    <xdr:col>40</xdr:col>
                    <xdr:colOff>171450</xdr:colOff>
                    <xdr:row>103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3" r:id="rId255" name="Group Box 選12-2">
              <controlPr defaultSize="0" autoFill="0" autoPict="0">
                <anchor moveWithCells="1">
                  <from>
                    <xdr:col>10</xdr:col>
                    <xdr:colOff>95250</xdr:colOff>
                    <xdr:row>101</xdr:row>
                    <xdr:rowOff>0</xdr:rowOff>
                  </from>
                  <to>
                    <xdr:col>40</xdr:col>
                    <xdr:colOff>152400</xdr:colOff>
                    <xdr:row>103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4" r:id="rId256" name="Group Box 選12-3">
              <controlPr defaultSize="0" autoFill="0" autoPict="0">
                <anchor moveWithCells="1">
                  <from>
                    <xdr:col>10</xdr:col>
                    <xdr:colOff>66675</xdr:colOff>
                    <xdr:row>101</xdr:row>
                    <xdr:rowOff>0</xdr:rowOff>
                  </from>
                  <to>
                    <xdr:col>40</xdr:col>
                    <xdr:colOff>142875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6" r:id="rId257" name="Group Box 選13-1">
              <controlPr defaultSize="0" autoFill="0" autoPict="0">
                <anchor moveWithCells="1">
                  <from>
                    <xdr:col>11</xdr:col>
                    <xdr:colOff>9525</xdr:colOff>
                    <xdr:row>101</xdr:row>
                    <xdr:rowOff>0</xdr:rowOff>
                  </from>
                  <to>
                    <xdr:col>40</xdr:col>
                    <xdr:colOff>66675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7" r:id="rId258" name="Group Box 選13-2">
              <controlPr defaultSize="0" autoFill="0" autoPict="0">
                <anchor moveWithCells="1">
                  <from>
                    <xdr:col>11</xdr:col>
                    <xdr:colOff>0</xdr:colOff>
                    <xdr:row>101</xdr:row>
                    <xdr:rowOff>0</xdr:rowOff>
                  </from>
                  <to>
                    <xdr:col>40</xdr:col>
                    <xdr:colOff>152400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8" r:id="rId259" name="Group Box 選13-3">
              <controlPr defaultSize="0" autoFill="0" autoPict="0">
                <anchor moveWithCells="1">
                  <from>
                    <xdr:col>10</xdr:col>
                    <xdr:colOff>161925</xdr:colOff>
                    <xdr:row>101</xdr:row>
                    <xdr:rowOff>0</xdr:rowOff>
                  </from>
                  <to>
                    <xdr:col>40</xdr:col>
                    <xdr:colOff>152400</xdr:colOff>
                    <xdr:row>103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9" r:id="rId260" name="Group Box 選14-1">
              <controlPr defaultSize="0" autoFill="0" autoPict="0">
                <anchor moveWithCells="1">
                  <from>
                    <xdr:col>11</xdr:col>
                    <xdr:colOff>19050</xdr:colOff>
                    <xdr:row>101</xdr:row>
                    <xdr:rowOff>0</xdr:rowOff>
                  </from>
                  <to>
                    <xdr:col>40</xdr:col>
                    <xdr:colOff>142875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0" r:id="rId261" name="Group Box 選14-2">
              <controlPr defaultSize="0" autoFill="0" autoPict="0">
                <anchor moveWithCells="1">
                  <from>
                    <xdr:col>11</xdr:col>
                    <xdr:colOff>28575</xdr:colOff>
                    <xdr:row>101</xdr:row>
                    <xdr:rowOff>0</xdr:rowOff>
                  </from>
                  <to>
                    <xdr:col>40</xdr:col>
                    <xdr:colOff>142875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1" r:id="rId262" name="Group Box 選14-3">
              <controlPr defaultSize="0" autoFill="0" autoPict="0">
                <anchor moveWithCells="1">
                  <from>
                    <xdr:col>11</xdr:col>
                    <xdr:colOff>0</xdr:colOff>
                    <xdr:row>101</xdr:row>
                    <xdr:rowOff>0</xdr:rowOff>
                  </from>
                  <to>
                    <xdr:col>40</xdr:col>
                    <xdr:colOff>123825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2" r:id="rId263" name="Group Box 選15-1">
              <controlPr defaultSize="0" autoFill="0" autoPict="0">
                <anchor moveWithCells="1">
                  <from>
                    <xdr:col>10</xdr:col>
                    <xdr:colOff>95250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3" r:id="rId264" name="Group Box 選15-2">
              <controlPr defaultSize="0" autoFill="0" autoPict="0">
                <anchor moveWithCells="1">
                  <from>
                    <xdr:col>10</xdr:col>
                    <xdr:colOff>123825</xdr:colOff>
                    <xdr:row>101</xdr:row>
                    <xdr:rowOff>0</xdr:rowOff>
                  </from>
                  <to>
                    <xdr:col>40</xdr:col>
                    <xdr:colOff>104775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4" r:id="rId265" name="Group Box 選15-3">
              <controlPr defaultSize="0" autoFill="0" autoPict="0">
                <anchor moveWithCells="1">
                  <from>
                    <xdr:col>10</xdr:col>
                    <xdr:colOff>95250</xdr:colOff>
                    <xdr:row>101</xdr:row>
                    <xdr:rowOff>0</xdr:rowOff>
                  </from>
                  <to>
                    <xdr:col>40</xdr:col>
                    <xdr:colOff>114300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5" r:id="rId266" name="Group Box 選16-1">
              <controlPr defaultSize="0" autoFill="0" autoPict="0">
                <anchor moveWithCells="1">
                  <from>
                    <xdr:col>10</xdr:col>
                    <xdr:colOff>190500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6" r:id="rId267" name="Group Box 選16-2">
              <controlPr defaultSize="0" autoFill="0" autoPict="0">
                <anchor moveWithCells="1">
                  <from>
                    <xdr:col>11</xdr:col>
                    <xdr:colOff>0</xdr:colOff>
                    <xdr:row>101</xdr:row>
                    <xdr:rowOff>0</xdr:rowOff>
                  </from>
                  <to>
                    <xdr:col>40</xdr:col>
                    <xdr:colOff>85725</xdr:colOff>
                    <xdr:row>103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7" r:id="rId268" name="Group Box 選16-3">
              <controlPr defaultSize="0" autoFill="0" autoPict="0">
                <anchor moveWithCells="1">
                  <from>
                    <xdr:col>11</xdr:col>
                    <xdr:colOff>9525</xdr:colOff>
                    <xdr:row>101</xdr:row>
                    <xdr:rowOff>0</xdr:rowOff>
                  </from>
                  <to>
                    <xdr:col>40</xdr:col>
                    <xdr:colOff>114300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8" r:id="rId269" name="Group Box 選17-1">
              <controlPr defaultSize="0" autoFill="0" autoPict="0">
                <anchor moveWithCells="1">
                  <from>
                    <xdr:col>11</xdr:col>
                    <xdr:colOff>0</xdr:colOff>
                    <xdr:row>105</xdr:row>
                    <xdr:rowOff>180975</xdr:rowOff>
                  </from>
                  <to>
                    <xdr:col>40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9" r:id="rId270" name="Group Box 選17-2">
              <controlPr defaultSize="0" autoFill="0" autoPict="0">
                <anchor moveWithCells="1">
                  <from>
                    <xdr:col>10</xdr:col>
                    <xdr:colOff>190500</xdr:colOff>
                    <xdr:row>112</xdr:row>
                    <xdr:rowOff>66675</xdr:rowOff>
                  </from>
                  <to>
                    <xdr:col>40</xdr:col>
                    <xdr:colOff>123825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0" r:id="rId271" name="Group Box 選17-3">
              <controlPr defaultSize="0" autoFill="0" autoPict="0">
                <anchor moveWithCells="1">
                  <from>
                    <xdr:col>10</xdr:col>
                    <xdr:colOff>161925</xdr:colOff>
                    <xdr:row>114</xdr:row>
                    <xdr:rowOff>38100</xdr:rowOff>
                  </from>
                  <to>
                    <xdr:col>40</xdr:col>
                    <xdr:colOff>114300</xdr:colOff>
                    <xdr:row>116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1" r:id="rId272" name="Group Box 選18-1">
              <controlPr defaultSize="0" autoFill="0" autoPict="0">
                <anchor moveWithCells="1">
                  <from>
                    <xdr:col>10</xdr:col>
                    <xdr:colOff>171450</xdr:colOff>
                    <xdr:row>132</xdr:row>
                    <xdr:rowOff>0</xdr:rowOff>
                  </from>
                  <to>
                    <xdr:col>40</xdr:col>
                    <xdr:colOff>171450</xdr:colOff>
                    <xdr:row>133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2" r:id="rId273" name="Group Box 選18-2">
              <controlPr defaultSize="0" autoFill="0" autoPict="0">
                <anchor moveWithCells="1">
                  <from>
                    <xdr:col>10</xdr:col>
                    <xdr:colOff>161925</xdr:colOff>
                    <xdr:row>132</xdr:row>
                    <xdr:rowOff>0</xdr:rowOff>
                  </from>
                  <to>
                    <xdr:col>40</xdr:col>
                    <xdr:colOff>142875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3" r:id="rId274" name="Group Box 選18-3">
              <controlPr defaultSize="0" autoFill="0" autoPict="0">
                <anchor moveWithCells="1">
                  <from>
                    <xdr:col>10</xdr:col>
                    <xdr:colOff>133350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2" r:id="rId275" name="Group Box 必5-1">
              <controlPr defaultSize="0" autoFill="0" autoPict="0">
                <anchor moveWithCells="1">
                  <from>
                    <xdr:col>10</xdr:col>
                    <xdr:colOff>104775</xdr:colOff>
                    <xdr:row>132</xdr:row>
                    <xdr:rowOff>0</xdr:rowOff>
                  </from>
                  <to>
                    <xdr:col>40</xdr:col>
                    <xdr:colOff>114300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3" r:id="rId276" name="Group Box 必5-2">
              <controlPr defaultSize="0" autoFill="0" autoPict="0">
                <anchor moveWithCells="1">
                  <from>
                    <xdr:col>10</xdr:col>
                    <xdr:colOff>47625</xdr:colOff>
                    <xdr:row>132</xdr:row>
                    <xdr:rowOff>0</xdr:rowOff>
                  </from>
                  <to>
                    <xdr:col>41</xdr:col>
                    <xdr:colOff>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277" name="Group Box 必5-3">
              <controlPr defaultSize="0" autoFill="0" autoPict="0">
                <anchor moveWithCells="1">
                  <from>
                    <xdr:col>10</xdr:col>
                    <xdr:colOff>66675</xdr:colOff>
                    <xdr:row>132</xdr:row>
                    <xdr:rowOff>0</xdr:rowOff>
                  </from>
                  <to>
                    <xdr:col>40</xdr:col>
                    <xdr:colOff>171450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278" name="Group Box 必6-1">
              <controlPr defaultSize="0" autoFill="0" autoPict="0">
                <anchor moveWithCells="1">
                  <from>
                    <xdr:col>10</xdr:col>
                    <xdr:colOff>152400</xdr:colOff>
                    <xdr:row>132</xdr:row>
                    <xdr:rowOff>0</xdr:rowOff>
                  </from>
                  <to>
                    <xdr:col>40</xdr:col>
                    <xdr:colOff>19050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279" name="Group Box 必6-2">
              <controlPr defaultSize="0" autoFill="0" autoPict="0">
                <anchor moveWithCells="1">
                  <from>
                    <xdr:col>10</xdr:col>
                    <xdr:colOff>123825</xdr:colOff>
                    <xdr:row>132</xdr:row>
                    <xdr:rowOff>0</xdr:rowOff>
                  </from>
                  <to>
                    <xdr:col>40</xdr:col>
                    <xdr:colOff>123825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280" name="Group Box 必6-3">
              <controlPr defaultSize="0" autoFill="0" autoPict="0">
                <anchor moveWithCells="1">
                  <from>
                    <xdr:col>10</xdr:col>
                    <xdr:colOff>104775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8" r:id="rId281" name="Group Box 必7-1">
              <controlPr defaultSize="0" autoFill="0" autoPict="0">
                <anchor moveWithCells="1">
                  <from>
                    <xdr:col>10</xdr:col>
                    <xdr:colOff>171450</xdr:colOff>
                    <xdr:row>132</xdr:row>
                    <xdr:rowOff>0</xdr:rowOff>
                  </from>
                  <to>
                    <xdr:col>39</xdr:col>
                    <xdr:colOff>190500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9" r:id="rId282" name="Group Box 必7-2">
              <controlPr defaultSize="0" autoFill="0" autoPict="0">
                <anchor moveWithCells="1">
                  <from>
                    <xdr:col>10</xdr:col>
                    <xdr:colOff>114300</xdr:colOff>
                    <xdr:row>132</xdr:row>
                    <xdr:rowOff>0</xdr:rowOff>
                  </from>
                  <to>
                    <xdr:col>40</xdr:col>
                    <xdr:colOff>114300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0" r:id="rId283" name="Group Box 必7-3">
              <controlPr defaultSize="0" autoFill="0" autoPict="0">
                <anchor moveWithCells="1">
                  <from>
                    <xdr:col>10</xdr:col>
                    <xdr:colOff>95250</xdr:colOff>
                    <xdr:row>132</xdr:row>
                    <xdr:rowOff>0</xdr:rowOff>
                  </from>
                  <to>
                    <xdr:col>40</xdr:col>
                    <xdr:colOff>133350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1" r:id="rId284" name="Group Box 必8-1">
              <controlPr defaultSize="0" autoFill="0" autoPict="0">
                <anchor moveWithCells="1">
                  <from>
                    <xdr:col>11</xdr:col>
                    <xdr:colOff>19050</xdr:colOff>
                    <xdr:row>132</xdr:row>
                    <xdr:rowOff>0</xdr:rowOff>
                  </from>
                  <to>
                    <xdr:col>40</xdr:col>
                    <xdr:colOff>114300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2" r:id="rId285" name="Group Box 必8-2">
              <controlPr defaultSize="0" autoFill="0" autoPict="0">
                <anchor moveWithCells="1">
                  <from>
                    <xdr:col>11</xdr:col>
                    <xdr:colOff>19050</xdr:colOff>
                    <xdr:row>132</xdr:row>
                    <xdr:rowOff>0</xdr:rowOff>
                  </from>
                  <to>
                    <xdr:col>40</xdr:col>
                    <xdr:colOff>133350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3" r:id="rId286" name="Group Box 必8-3">
              <controlPr defaultSize="0" autoFill="0" autoPict="0">
                <anchor moveWithCells="1">
                  <from>
                    <xdr:col>10</xdr:col>
                    <xdr:colOff>200025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4" r:id="rId287" name="Group Box 必9-1">
              <controlPr defaultSize="0" autoFill="0" autoPict="0">
                <anchor moveWithCells="1">
                  <from>
                    <xdr:col>10</xdr:col>
                    <xdr:colOff>123825</xdr:colOff>
                    <xdr:row>132</xdr:row>
                    <xdr:rowOff>0</xdr:rowOff>
                  </from>
                  <to>
                    <xdr:col>40</xdr:col>
                    <xdr:colOff>133350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5" r:id="rId288" name="Group Box 必9-2">
              <controlPr defaultSize="0" autoFill="0" autoPict="0">
                <anchor moveWithCells="1">
                  <from>
                    <xdr:col>10</xdr:col>
                    <xdr:colOff>133350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6" r:id="rId289" name="Group Box 必9-3">
              <controlPr defaultSize="0" autoFill="0" autoPict="0">
                <anchor moveWithCells="1">
                  <from>
                    <xdr:col>10</xdr:col>
                    <xdr:colOff>104775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7" r:id="rId290" name="Group Box 必10-1">
              <controlPr defaultSize="0" autoFill="0" autoPict="0">
                <anchor moveWithCells="1">
                  <from>
                    <xdr:col>11</xdr:col>
                    <xdr:colOff>9525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8" r:id="rId291" name="Group Box 必10-2">
              <controlPr defaultSize="0" autoFill="0" autoPict="0">
                <anchor moveWithCells="1">
                  <from>
                    <xdr:col>10</xdr:col>
                    <xdr:colOff>180975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9" r:id="rId292" name="Group Box 必10-3">
              <controlPr defaultSize="0" autoFill="0" autoPict="0">
                <anchor moveWithCells="1">
                  <from>
                    <xdr:col>10</xdr:col>
                    <xdr:colOff>180975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1" r:id="rId293" name="Group Box 必11-2">
              <controlPr defaultSize="0" autoFill="0" autoPict="0">
                <anchor moveWithCells="1">
                  <from>
                    <xdr:col>10</xdr:col>
                    <xdr:colOff>180975</xdr:colOff>
                    <xdr:row>132</xdr:row>
                    <xdr:rowOff>0</xdr:rowOff>
                  </from>
                  <to>
                    <xdr:col>40</xdr:col>
                    <xdr:colOff>180975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2" r:id="rId294" name="Group Box 必11-3">
              <controlPr defaultSize="0" autoFill="0" autoPict="0">
                <anchor moveWithCells="1">
                  <from>
                    <xdr:col>10</xdr:col>
                    <xdr:colOff>142875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3" r:id="rId295" name="Group Box 必11-1">
              <controlPr defaultSize="0" autoFill="0" autoPict="0">
                <anchor moveWithCells="1">
                  <from>
                    <xdr:col>10</xdr:col>
                    <xdr:colOff>123825</xdr:colOff>
                    <xdr:row>132</xdr:row>
                    <xdr:rowOff>0</xdr:rowOff>
                  </from>
                  <to>
                    <xdr:col>41</xdr:col>
                    <xdr:colOff>114300</xdr:colOff>
                    <xdr:row>133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4" r:id="rId296" name="Group Box 選19-1">
              <controlPr defaultSize="0" autoFill="0" autoPict="0">
                <anchor moveWithCells="1">
                  <from>
                    <xdr:col>10</xdr:col>
                    <xdr:colOff>171450</xdr:colOff>
                    <xdr:row>132</xdr:row>
                    <xdr:rowOff>0</xdr:rowOff>
                  </from>
                  <to>
                    <xdr:col>40</xdr:col>
                    <xdr:colOff>142875</xdr:colOff>
                    <xdr:row>133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5" r:id="rId297" name="Group Box 選19-2">
              <controlPr defaultSize="0" autoFill="0" autoPict="0">
                <anchor moveWithCells="1">
                  <from>
                    <xdr:col>10</xdr:col>
                    <xdr:colOff>180975</xdr:colOff>
                    <xdr:row>132</xdr:row>
                    <xdr:rowOff>0</xdr:rowOff>
                  </from>
                  <to>
                    <xdr:col>40</xdr:col>
                    <xdr:colOff>142875</xdr:colOff>
                    <xdr:row>133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6" r:id="rId298" name="Group Box 選19-3">
              <controlPr defaultSize="0" autoFill="0" autoPict="0">
                <anchor moveWithCells="1">
                  <from>
                    <xdr:col>10</xdr:col>
                    <xdr:colOff>180975</xdr:colOff>
                    <xdr:row>132</xdr:row>
                    <xdr:rowOff>0</xdr:rowOff>
                  </from>
                  <to>
                    <xdr:col>40</xdr:col>
                    <xdr:colOff>123825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7" r:id="rId299" name="Group Box 選20-1">
              <controlPr defaultSize="0" autoFill="0" autoPict="0">
                <anchor moveWithCells="1">
                  <from>
                    <xdr:col>10</xdr:col>
                    <xdr:colOff>171450</xdr:colOff>
                    <xdr:row>132</xdr:row>
                    <xdr:rowOff>0</xdr:rowOff>
                  </from>
                  <to>
                    <xdr:col>40</xdr:col>
                    <xdr:colOff>114300</xdr:colOff>
                    <xdr:row>132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8" r:id="rId300" name="Group Box 選20-2">
              <controlPr defaultSize="0" autoFill="0" autoPict="0">
                <anchor moveWithCells="1">
                  <from>
                    <xdr:col>10</xdr:col>
                    <xdr:colOff>171450</xdr:colOff>
                    <xdr:row>132</xdr:row>
                    <xdr:rowOff>0</xdr:rowOff>
                  </from>
                  <to>
                    <xdr:col>40</xdr:col>
                    <xdr:colOff>104775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9" r:id="rId301" name="Group Box 選20-3">
              <controlPr defaultSize="0" autoFill="0" autoPict="0">
                <anchor moveWithCells="1">
                  <from>
                    <xdr:col>10</xdr:col>
                    <xdr:colOff>152400</xdr:colOff>
                    <xdr:row>132</xdr:row>
                    <xdr:rowOff>0</xdr:rowOff>
                  </from>
                  <to>
                    <xdr:col>40</xdr:col>
                    <xdr:colOff>142875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0" r:id="rId302" name="Group Box 選21-1">
              <controlPr defaultSize="0" autoFill="0" autoPict="0">
                <anchor moveWithCells="1">
                  <from>
                    <xdr:col>10</xdr:col>
                    <xdr:colOff>142875</xdr:colOff>
                    <xdr:row>132</xdr:row>
                    <xdr:rowOff>0</xdr:rowOff>
                  </from>
                  <to>
                    <xdr:col>40</xdr:col>
                    <xdr:colOff>38100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1" r:id="rId303" name="Group Box 選21-2">
              <controlPr defaultSize="0" autoFill="0" autoPict="0">
                <anchor moveWithCells="1">
                  <from>
                    <xdr:col>10</xdr:col>
                    <xdr:colOff>142875</xdr:colOff>
                    <xdr:row>132</xdr:row>
                    <xdr:rowOff>0</xdr:rowOff>
                  </from>
                  <to>
                    <xdr:col>40</xdr:col>
                    <xdr:colOff>123825</xdr:colOff>
                    <xdr:row>133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2" r:id="rId304" name="Group Box 選21-3">
              <controlPr defaultSize="0" autoFill="0" autoPict="0">
                <anchor moveWithCells="1">
                  <from>
                    <xdr:col>10</xdr:col>
                    <xdr:colOff>142875</xdr:colOff>
                    <xdr:row>132</xdr:row>
                    <xdr:rowOff>0</xdr:rowOff>
                  </from>
                  <to>
                    <xdr:col>40</xdr:col>
                    <xdr:colOff>171450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3" r:id="rId305" name="Group Box 選22-1">
              <controlPr defaultSize="0" autoFill="0" autoPict="0">
                <anchor moveWithCells="1">
                  <from>
                    <xdr:col>10</xdr:col>
                    <xdr:colOff>142875</xdr:colOff>
                    <xdr:row>132</xdr:row>
                    <xdr:rowOff>0</xdr:rowOff>
                  </from>
                  <to>
                    <xdr:col>40</xdr:col>
                    <xdr:colOff>38100</xdr:colOff>
                    <xdr:row>132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4" r:id="rId306" name="Group Box 選22-2">
              <controlPr defaultSize="0" autoFill="0" autoPict="0">
                <anchor moveWithCells="1">
                  <from>
                    <xdr:col>10</xdr:col>
                    <xdr:colOff>104775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5" r:id="rId307" name="Group Box 選22-3">
              <controlPr defaultSize="0" autoFill="0" autoPict="0">
                <anchor moveWithCells="1">
                  <from>
                    <xdr:col>10</xdr:col>
                    <xdr:colOff>85725</xdr:colOff>
                    <xdr:row>132</xdr:row>
                    <xdr:rowOff>0</xdr:rowOff>
                  </from>
                  <to>
                    <xdr:col>40</xdr:col>
                    <xdr:colOff>142875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6" r:id="rId308" name="Group Box 選23-1">
              <controlPr defaultSize="0" autoFill="0" autoPict="0">
                <anchor moveWithCells="1">
                  <from>
                    <xdr:col>10</xdr:col>
                    <xdr:colOff>133350</xdr:colOff>
                    <xdr:row>132</xdr:row>
                    <xdr:rowOff>0</xdr:rowOff>
                  </from>
                  <to>
                    <xdr:col>40</xdr:col>
                    <xdr:colOff>133350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7" r:id="rId309" name="Group Box 選23-2">
              <controlPr defaultSize="0" autoFill="0" autoPict="0">
                <anchor moveWithCells="1">
                  <from>
                    <xdr:col>10</xdr:col>
                    <xdr:colOff>142875</xdr:colOff>
                    <xdr:row>132</xdr:row>
                    <xdr:rowOff>0</xdr:rowOff>
                  </from>
                  <to>
                    <xdr:col>40</xdr:col>
                    <xdr:colOff>123825</xdr:colOff>
                    <xdr:row>133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8" r:id="rId310" name="Group Box 選23-3">
              <controlPr defaultSize="0" autoFill="0" autoPict="0">
                <anchor moveWithCells="1">
                  <from>
                    <xdr:col>10</xdr:col>
                    <xdr:colOff>123825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0" r:id="rId311" name="Group Box 選24-1">
              <controlPr defaultSize="0" autoFill="0" autoPict="0">
                <anchor moveWithCells="1">
                  <from>
                    <xdr:col>10</xdr:col>
                    <xdr:colOff>95250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1" r:id="rId312" name="Group Box 選24-2">
              <controlPr defaultSize="0" autoFill="0" autoPict="0">
                <anchor moveWithCells="1">
                  <from>
                    <xdr:col>10</xdr:col>
                    <xdr:colOff>142875</xdr:colOff>
                    <xdr:row>132</xdr:row>
                    <xdr:rowOff>0</xdr:rowOff>
                  </from>
                  <to>
                    <xdr:col>40</xdr:col>
                    <xdr:colOff>133350</xdr:colOff>
                    <xdr:row>132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2" r:id="rId313" name="Group Box 選24-3">
              <controlPr defaultSize="0" autoFill="0" autoPict="0">
                <anchor moveWithCells="1">
                  <from>
                    <xdr:col>10</xdr:col>
                    <xdr:colOff>104775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3" r:id="rId314" name="Group Box 必13-1">
              <controlPr defaultSize="0" autoFill="0" autoPict="0">
                <anchor moveWithCells="1">
                  <from>
                    <xdr:col>10</xdr:col>
                    <xdr:colOff>200025</xdr:colOff>
                    <xdr:row>167</xdr:row>
                    <xdr:rowOff>0</xdr:rowOff>
                  </from>
                  <to>
                    <xdr:col>40</xdr:col>
                    <xdr:colOff>114300</xdr:colOff>
                    <xdr:row>169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4" r:id="rId315" name="Group Box 必13-2">
              <controlPr defaultSize="0" autoFill="0" autoPict="0">
                <anchor moveWithCells="1">
                  <from>
                    <xdr:col>11</xdr:col>
                    <xdr:colOff>38100</xdr:colOff>
                    <xdr:row>167</xdr:row>
                    <xdr:rowOff>0</xdr:rowOff>
                  </from>
                  <to>
                    <xdr:col>40</xdr:col>
                    <xdr:colOff>152400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5" r:id="rId316" name="Group Box 必13-3">
              <controlPr defaultSize="0" autoFill="0" autoPict="0">
                <anchor moveWithCells="1">
                  <from>
                    <xdr:col>10</xdr:col>
                    <xdr:colOff>200025</xdr:colOff>
                    <xdr:row>167</xdr:row>
                    <xdr:rowOff>0</xdr:rowOff>
                  </from>
                  <to>
                    <xdr:col>40</xdr:col>
                    <xdr:colOff>180975</xdr:colOff>
                    <xdr:row>169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6" r:id="rId317" name="Group Box 必14-1">
              <controlPr defaultSize="0" autoFill="0" autoPict="0">
                <anchor moveWithCells="1">
                  <from>
                    <xdr:col>10</xdr:col>
                    <xdr:colOff>142875</xdr:colOff>
                    <xdr:row>167</xdr:row>
                    <xdr:rowOff>0</xdr:rowOff>
                  </from>
                  <to>
                    <xdr:col>40</xdr:col>
                    <xdr:colOff>57150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7" r:id="rId318" name="Group Box 必14-2">
              <controlPr defaultSize="0" autoFill="0" autoPict="0">
                <anchor moveWithCells="1">
                  <from>
                    <xdr:col>10</xdr:col>
                    <xdr:colOff>142875</xdr:colOff>
                    <xdr:row>167</xdr:row>
                    <xdr:rowOff>0</xdr:rowOff>
                  </from>
                  <to>
                    <xdr:col>40</xdr:col>
                    <xdr:colOff>66675</xdr:colOff>
                    <xdr:row>169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8" r:id="rId319" name="Group Box 必14-3">
              <controlPr defaultSize="0" autoFill="0" autoPict="0">
                <anchor moveWithCells="1">
                  <from>
                    <xdr:col>10</xdr:col>
                    <xdr:colOff>133350</xdr:colOff>
                    <xdr:row>167</xdr:row>
                    <xdr:rowOff>0</xdr:rowOff>
                  </from>
                  <to>
                    <xdr:col>40</xdr:col>
                    <xdr:colOff>104775</xdr:colOff>
                    <xdr:row>169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9" r:id="rId320" name="Group Box 必15-1">
              <controlPr defaultSize="0" autoFill="0" autoPict="0">
                <anchor moveWithCells="1">
                  <from>
                    <xdr:col>11</xdr:col>
                    <xdr:colOff>0</xdr:colOff>
                    <xdr:row>167</xdr:row>
                    <xdr:rowOff>0</xdr:rowOff>
                  </from>
                  <to>
                    <xdr:col>39</xdr:col>
                    <xdr:colOff>114300</xdr:colOff>
                    <xdr:row>169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0" r:id="rId321" name="Group Box 必15-2">
              <controlPr defaultSize="0" autoFill="0" autoPict="0">
                <anchor moveWithCells="1">
                  <from>
                    <xdr:col>10</xdr:col>
                    <xdr:colOff>114300</xdr:colOff>
                    <xdr:row>167</xdr:row>
                    <xdr:rowOff>0</xdr:rowOff>
                  </from>
                  <to>
                    <xdr:col>40</xdr:col>
                    <xdr:colOff>123825</xdr:colOff>
                    <xdr:row>169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1" r:id="rId322" name="Group Box 必15-3">
              <controlPr defaultSize="0" autoFill="0" autoPict="0">
                <anchor moveWithCells="1">
                  <from>
                    <xdr:col>10</xdr:col>
                    <xdr:colOff>104775</xdr:colOff>
                    <xdr:row>167</xdr:row>
                    <xdr:rowOff>0</xdr:rowOff>
                  </from>
                  <to>
                    <xdr:col>40</xdr:col>
                    <xdr:colOff>152400</xdr:colOff>
                    <xdr:row>169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2" r:id="rId323" name="Group Box 必16-1">
              <controlPr defaultSize="0" autoFill="0" autoPict="0">
                <anchor moveWithCells="1">
                  <from>
                    <xdr:col>11</xdr:col>
                    <xdr:colOff>28575</xdr:colOff>
                    <xdr:row>172</xdr:row>
                    <xdr:rowOff>0</xdr:rowOff>
                  </from>
                  <to>
                    <xdr:col>40</xdr:col>
                    <xdr:colOff>66675</xdr:colOff>
                    <xdr:row>174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3" r:id="rId324" name="Group Box 必16-2">
              <controlPr defaultSize="0" autoFill="0" autoPict="0">
                <anchor moveWithCells="1">
                  <from>
                    <xdr:col>10</xdr:col>
                    <xdr:colOff>133350</xdr:colOff>
                    <xdr:row>178</xdr:row>
                    <xdr:rowOff>76200</xdr:rowOff>
                  </from>
                  <to>
                    <xdr:col>40</xdr:col>
                    <xdr:colOff>142875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4" r:id="rId325" name="Group Box 必16-3">
              <controlPr defaultSize="0" autoFill="0" autoPict="0">
                <anchor moveWithCells="1">
                  <from>
                    <xdr:col>10</xdr:col>
                    <xdr:colOff>114300</xdr:colOff>
                    <xdr:row>180</xdr:row>
                    <xdr:rowOff>19050</xdr:rowOff>
                  </from>
                  <to>
                    <xdr:col>40</xdr:col>
                    <xdr:colOff>142875</xdr:colOff>
                    <xdr:row>182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5" r:id="rId326" name="Group Box 必17-1">
              <controlPr defaultSize="0" autoFill="0" autoPict="0">
                <anchor moveWithCells="1">
                  <from>
                    <xdr:col>10</xdr:col>
                    <xdr:colOff>171450</xdr:colOff>
                    <xdr:row>198</xdr:row>
                    <xdr:rowOff>0</xdr:rowOff>
                  </from>
                  <to>
                    <xdr:col>41</xdr:col>
                    <xdr:colOff>38100</xdr:colOff>
                    <xdr:row>199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6" r:id="rId327" name="Group Box 必17-2">
              <controlPr defaultSize="0" autoFill="0" autoPict="0">
                <anchor moveWithCells="1">
                  <from>
                    <xdr:col>10</xdr:col>
                    <xdr:colOff>190500</xdr:colOff>
                    <xdr:row>198</xdr:row>
                    <xdr:rowOff>0</xdr:rowOff>
                  </from>
                  <to>
                    <xdr:col>40</xdr:col>
                    <xdr:colOff>133350</xdr:colOff>
                    <xdr:row>199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7" r:id="rId328" name="Group Box 必17-3">
              <controlPr defaultSize="0" autoFill="0" autoPict="0">
                <anchor moveWithCells="1">
                  <from>
                    <xdr:col>10</xdr:col>
                    <xdr:colOff>142875</xdr:colOff>
                    <xdr:row>198</xdr:row>
                    <xdr:rowOff>0</xdr:rowOff>
                  </from>
                  <to>
                    <xdr:col>40</xdr:col>
                    <xdr:colOff>133350</xdr:colOff>
                    <xdr:row>199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8" r:id="rId329" name="Group Box 選25-1">
              <controlPr defaultSize="0" autoFill="0" autoPict="0">
                <anchor moveWithCells="1">
                  <from>
                    <xdr:col>10</xdr:col>
                    <xdr:colOff>190500</xdr:colOff>
                    <xdr:row>198</xdr:row>
                    <xdr:rowOff>0</xdr:rowOff>
                  </from>
                  <to>
                    <xdr:col>41</xdr:col>
                    <xdr:colOff>47625</xdr:colOff>
                    <xdr:row>199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9" r:id="rId330" name="Group Box 選25-2">
              <controlPr defaultSize="0" autoFill="0" autoPict="0">
                <anchor moveWithCells="1">
                  <from>
                    <xdr:col>10</xdr:col>
                    <xdr:colOff>152400</xdr:colOff>
                    <xdr:row>198</xdr:row>
                    <xdr:rowOff>0</xdr:rowOff>
                  </from>
                  <to>
                    <xdr:col>40</xdr:col>
                    <xdr:colOff>104775</xdr:colOff>
                    <xdr:row>199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0" r:id="rId331" name="Group Box 選25-3">
              <controlPr defaultSize="0" autoFill="0" autoPict="0">
                <anchor moveWithCells="1">
                  <from>
                    <xdr:col>10</xdr:col>
                    <xdr:colOff>161925</xdr:colOff>
                    <xdr:row>198</xdr:row>
                    <xdr:rowOff>0</xdr:rowOff>
                  </from>
                  <to>
                    <xdr:col>40</xdr:col>
                    <xdr:colOff>85725</xdr:colOff>
                    <xdr:row>199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4" r:id="rId332" name="Group 必2-2">
              <controlPr defaultSize="0" autoFill="0" autoPict="0">
                <anchor moveWithCells="1">
                  <from>
                    <xdr:col>11</xdr:col>
                    <xdr:colOff>9525</xdr:colOff>
                    <xdr:row>38</xdr:row>
                    <xdr:rowOff>0</xdr:rowOff>
                  </from>
                  <to>
                    <xdr:col>39</xdr:col>
                    <xdr:colOff>114300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4" r:id="rId333" name="CB 必1-3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5" r:id="rId334" name="CB 必1-2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6" r:id="rId335" name="OB 必1-3-5">
              <controlPr defaultSize="0" autoFill="0" autoLine="0" autoPict="0">
                <anchor moveWithCells="1">
                  <from>
                    <xdr:col>11</xdr:col>
                    <xdr:colOff>161925</xdr:colOff>
                    <xdr:row>20</xdr:row>
                    <xdr:rowOff>57150</xdr:rowOff>
                  </from>
                  <to>
                    <xdr:col>13</xdr:col>
                    <xdr:colOff>9525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0" r:id="rId336" name="Check Box 1152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0</xdr:rowOff>
                  </from>
                  <to>
                    <xdr:col>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1" r:id="rId337" name="Check Box 1153">
              <controlPr defaultSize="0" autoFill="0" autoLine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2" r:id="rId338" name="Check Box 1154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0</xdr:rowOff>
                  </from>
                  <to>
                    <xdr:col>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6" r:id="rId339" name="Option Button 1158">
              <controlPr defaultSize="0" autoFill="0" autoLine="0" autoPict="0">
                <anchor moveWithCells="1">
                  <from>
                    <xdr:col>11</xdr:col>
                    <xdr:colOff>123825</xdr:colOff>
                    <xdr:row>52</xdr:row>
                    <xdr:rowOff>66675</xdr:rowOff>
                  </from>
                  <to>
                    <xdr:col>12</xdr:col>
                    <xdr:colOff>200025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7" r:id="rId340" name="Option Button 1159">
              <controlPr defaultSize="0" autoFill="0" autoLine="0" autoPict="0">
                <anchor moveWithCells="1">
                  <from>
                    <xdr:col>11</xdr:col>
                    <xdr:colOff>123825</xdr:colOff>
                    <xdr:row>50</xdr:row>
                    <xdr:rowOff>133350</xdr:rowOff>
                  </from>
                  <to>
                    <xdr:col>12</xdr:col>
                    <xdr:colOff>200025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8" r:id="rId341" name="Option Button 1160">
              <controlPr defaultSize="0" autoFill="0" autoLine="0" autoPict="0">
                <anchor moveWithCells="1">
                  <from>
                    <xdr:col>11</xdr:col>
                    <xdr:colOff>114300</xdr:colOff>
                    <xdr:row>44</xdr:row>
                    <xdr:rowOff>9525</xdr:rowOff>
                  </from>
                  <to>
                    <xdr:col>12</xdr:col>
                    <xdr:colOff>200025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9" r:id="rId342" name="Check Box 1161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0" r:id="rId343" name="Check Box 1162">
              <controlPr defaultSize="0" autoFill="0" autoLine="0" autoPict="0">
                <anchor moveWithCells="1">
                  <from>
                    <xdr:col>3</xdr:col>
                    <xdr:colOff>0</xdr:colOff>
                    <xdr:row>84</xdr:row>
                    <xdr:rowOff>0</xdr:rowOff>
                  </from>
                  <to>
                    <xdr:col>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1" r:id="rId344" name="Check Box 1163">
              <controlPr defaultSize="0" autoFill="0" autoLine="0" autoPict="0">
                <anchor moveWithCells="1">
                  <from>
                    <xdr:col>3</xdr:col>
                    <xdr:colOff>0</xdr:colOff>
                    <xdr:row>82</xdr:row>
                    <xdr:rowOff>0</xdr:rowOff>
                  </from>
                  <to>
                    <xdr:col>4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2" r:id="rId345" name="Option Button 1164">
              <controlPr defaultSize="0" autoFill="0" autoLine="0" autoPict="0">
                <anchor moveWithCells="1">
                  <from>
                    <xdr:col>11</xdr:col>
                    <xdr:colOff>142875</xdr:colOff>
                    <xdr:row>83</xdr:row>
                    <xdr:rowOff>85725</xdr:rowOff>
                  </from>
                  <to>
                    <xdr:col>13</xdr:col>
                    <xdr:colOff>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3" r:id="rId346" name="Option Button 1165">
              <controlPr defaultSize="0" autoFill="0" autoLine="0" autoPict="0">
                <anchor moveWithCells="1">
                  <from>
                    <xdr:col>11</xdr:col>
                    <xdr:colOff>142875</xdr:colOff>
                    <xdr:row>81</xdr:row>
                    <xdr:rowOff>133350</xdr:rowOff>
                  </from>
                  <to>
                    <xdr:col>13</xdr:col>
                    <xdr:colOff>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4" r:id="rId347" name="Option Button 1166">
              <controlPr defaultSize="0" autoFill="0" autoLine="0" autoPict="0">
                <anchor moveWithCells="1">
                  <from>
                    <xdr:col>11</xdr:col>
                    <xdr:colOff>133350</xdr:colOff>
                    <xdr:row>75</xdr:row>
                    <xdr:rowOff>9525</xdr:rowOff>
                  </from>
                  <to>
                    <xdr:col>13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9" r:id="rId348" name="Check Box 1221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0" r:id="rId349" name="Check Box 1222">
              <controlPr defaultSize="0" autoFill="0" autoLine="0" autoPict="0">
                <anchor moveWithCells="1">
                  <from>
                    <xdr:col>3</xdr:col>
                    <xdr:colOff>0</xdr:colOff>
                    <xdr:row>115</xdr:row>
                    <xdr:rowOff>0</xdr:rowOff>
                  </from>
                  <to>
                    <xdr:col>4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1" r:id="rId350" name="Check Box 1223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0</xdr:rowOff>
                  </from>
                  <to>
                    <xdr:col>4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2" r:id="rId351" name="Option Button 1224">
              <controlPr defaultSize="0" autoFill="0" autoLine="0" autoPict="0">
                <anchor moveWithCells="1">
                  <from>
                    <xdr:col>11</xdr:col>
                    <xdr:colOff>133350</xdr:colOff>
                    <xdr:row>114</xdr:row>
                    <xdr:rowOff>85725</xdr:rowOff>
                  </from>
                  <to>
                    <xdr:col>12</xdr:col>
                    <xdr:colOff>209550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3" r:id="rId352" name="Option Button 1225">
              <controlPr defaultSize="0" autoFill="0" autoLine="0" autoPict="0">
                <anchor moveWithCells="1">
                  <from>
                    <xdr:col>11</xdr:col>
                    <xdr:colOff>133350</xdr:colOff>
                    <xdr:row>112</xdr:row>
                    <xdr:rowOff>133350</xdr:rowOff>
                  </from>
                  <to>
                    <xdr:col>12</xdr:col>
                    <xdr:colOff>209550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4" r:id="rId353" name="Option Button 1226">
              <controlPr defaultSize="0" autoFill="0" autoLine="0" autoPict="0">
                <anchor moveWithCells="1">
                  <from>
                    <xdr:col>11</xdr:col>
                    <xdr:colOff>123825</xdr:colOff>
                    <xdr:row>106</xdr:row>
                    <xdr:rowOff>9525</xdr:rowOff>
                  </from>
                  <to>
                    <xdr:col>12</xdr:col>
                    <xdr:colOff>209550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29" r:id="rId354" name="Check Box 1321">
              <controlPr defaultSize="0" autoFill="0" autoLine="0" autoPict="0">
                <anchor moveWithCells="1">
                  <from>
                    <xdr:col>3</xdr:col>
                    <xdr:colOff>0</xdr:colOff>
                    <xdr:row>142</xdr:row>
                    <xdr:rowOff>0</xdr:rowOff>
                  </from>
                  <to>
                    <xdr:col>4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0" r:id="rId355" name="Check Box 1322">
              <controlPr defaultSize="0" autoFill="0" autoLine="0" autoPict="0">
                <anchor moveWithCells="1">
                  <from>
                    <xdr:col>3</xdr:col>
                    <xdr:colOff>0</xdr:colOff>
                    <xdr:row>150</xdr:row>
                    <xdr:rowOff>0</xdr:rowOff>
                  </from>
                  <to>
                    <xdr:col>4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1" r:id="rId356" name="Check Box 1323">
              <controlPr defaultSize="0" autoFill="0" autoLine="0" autoPict="0">
                <anchor moveWithCells="1">
                  <from>
                    <xdr:col>3</xdr:col>
                    <xdr:colOff>0</xdr:colOff>
                    <xdr:row>148</xdr:row>
                    <xdr:rowOff>0</xdr:rowOff>
                  </from>
                  <to>
                    <xdr:col>4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2" r:id="rId357" name="Option Button 1324">
              <controlPr defaultSize="0" autoFill="0" autoLine="0" autoPict="0">
                <anchor moveWithCells="1">
                  <from>
                    <xdr:col>11</xdr:col>
                    <xdr:colOff>123825</xdr:colOff>
                    <xdr:row>149</xdr:row>
                    <xdr:rowOff>95250</xdr:rowOff>
                  </from>
                  <to>
                    <xdr:col>12</xdr:col>
                    <xdr:colOff>200025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3" r:id="rId358" name="Option Button 1325">
              <controlPr defaultSize="0" autoFill="0" autoLine="0" autoPict="0">
                <anchor moveWithCells="1">
                  <from>
                    <xdr:col>11</xdr:col>
                    <xdr:colOff>123825</xdr:colOff>
                    <xdr:row>147</xdr:row>
                    <xdr:rowOff>123825</xdr:rowOff>
                  </from>
                  <to>
                    <xdr:col>12</xdr:col>
                    <xdr:colOff>200025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4" r:id="rId359" name="Option Button 1326">
              <controlPr defaultSize="0" autoFill="0" autoLine="0" autoPict="0">
                <anchor moveWithCells="1">
                  <from>
                    <xdr:col>11</xdr:col>
                    <xdr:colOff>114300</xdr:colOff>
                    <xdr:row>141</xdr:row>
                    <xdr:rowOff>9525</xdr:rowOff>
                  </from>
                  <to>
                    <xdr:col>12</xdr:col>
                    <xdr:colOff>200025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8" r:id="rId360" name="Option Button 1330">
              <controlPr defaultSize="0" autoFill="0" autoLine="0" autoPict="0">
                <anchor moveWithCells="1">
                  <from>
                    <xdr:col>11</xdr:col>
                    <xdr:colOff>133350</xdr:colOff>
                    <xdr:row>167</xdr:row>
                    <xdr:rowOff>0</xdr:rowOff>
                  </from>
                  <to>
                    <xdr:col>12</xdr:col>
                    <xdr:colOff>209550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3" r:id="rId361" name="Check Box 1345">
              <controlPr defaultSize="0" autoFill="0" autoLine="0" autoPict="0">
                <anchor moveWithCells="1">
                  <from>
                    <xdr:col>3</xdr:col>
                    <xdr:colOff>0</xdr:colOff>
                    <xdr:row>173</xdr:row>
                    <xdr:rowOff>0</xdr:rowOff>
                  </from>
                  <to>
                    <xdr:col>4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4" r:id="rId362" name="Check Box 1346">
              <controlPr defaultSize="0" autoFill="0" autoLine="0" autoPict="0">
                <anchor moveWithCells="1">
                  <from>
                    <xdr:col>3</xdr:col>
                    <xdr:colOff>0</xdr:colOff>
                    <xdr:row>181</xdr:row>
                    <xdr:rowOff>0</xdr:rowOff>
                  </from>
                  <to>
                    <xdr:col>4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5" r:id="rId363" name="Check Box 1347">
              <controlPr defaultSize="0" autoFill="0" autoLine="0" autoPict="0">
                <anchor moveWithCells="1">
                  <from>
                    <xdr:col>3</xdr:col>
                    <xdr:colOff>0</xdr:colOff>
                    <xdr:row>179</xdr:row>
                    <xdr:rowOff>0</xdr:rowOff>
                  </from>
                  <to>
                    <xdr:col>4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6" r:id="rId364" name="Option Button 1348">
              <controlPr defaultSize="0" autoFill="0" autoLine="0" autoPict="0">
                <anchor moveWithCells="1">
                  <from>
                    <xdr:col>11</xdr:col>
                    <xdr:colOff>133350</xdr:colOff>
                    <xdr:row>180</xdr:row>
                    <xdr:rowOff>85725</xdr:rowOff>
                  </from>
                  <to>
                    <xdr:col>12</xdr:col>
                    <xdr:colOff>209550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7" r:id="rId365" name="Option Button 1349">
              <controlPr defaultSize="0" autoFill="0" autoLine="0" autoPict="0">
                <anchor moveWithCells="1">
                  <from>
                    <xdr:col>11</xdr:col>
                    <xdr:colOff>133350</xdr:colOff>
                    <xdr:row>178</xdr:row>
                    <xdr:rowOff>133350</xdr:rowOff>
                  </from>
                  <to>
                    <xdr:col>12</xdr:col>
                    <xdr:colOff>209550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8" r:id="rId366" name="Option Button 1350">
              <controlPr defaultSize="0" autoFill="0" autoLine="0" autoPict="0">
                <anchor moveWithCells="1">
                  <from>
                    <xdr:col>11</xdr:col>
                    <xdr:colOff>123825</xdr:colOff>
                    <xdr:row>172</xdr:row>
                    <xdr:rowOff>9525</xdr:rowOff>
                  </from>
                  <to>
                    <xdr:col>12</xdr:col>
                    <xdr:colOff>209550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94" r:id="rId367" name="Check Box 1386">
              <controlPr defaultSize="0" autoFill="0" autoLine="0" autoPict="0">
                <anchor moveWithCells="1">
                  <from>
                    <xdr:col>0</xdr:col>
                    <xdr:colOff>28575</xdr:colOff>
                    <xdr:row>138</xdr:row>
                    <xdr:rowOff>142875</xdr:rowOff>
                  </from>
                  <to>
                    <xdr:col>1</xdr:col>
                    <xdr:colOff>180975</xdr:colOff>
                    <xdr:row>138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98" r:id="rId368" name="Check Box 1390">
              <controlPr defaultSize="0" autoFill="0" autoLine="0" autoPict="0">
                <anchor moveWithCells="1">
                  <from>
                    <xdr:col>0</xdr:col>
                    <xdr:colOff>28575</xdr:colOff>
                    <xdr:row>169</xdr:row>
                    <xdr:rowOff>142875</xdr:rowOff>
                  </from>
                  <to>
                    <xdr:col>1</xdr:col>
                    <xdr:colOff>180975</xdr:colOff>
                    <xdr:row>169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369" name="OB 必1-2-2">
              <controlPr defaultSize="0" autoFill="0" autoLine="0" autoPict="0">
                <anchor moveWithCells="1">
                  <from>
                    <xdr:col>38</xdr:col>
                    <xdr:colOff>19050</xdr:colOff>
                    <xdr:row>18</xdr:row>
                    <xdr:rowOff>133350</xdr:rowOff>
                  </from>
                  <to>
                    <xdr:col>39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370" name="OB 必1-2-3">
              <controlPr defaultSize="0" autoFill="0" autoLine="0" autoPict="0">
                <anchor moveWithCells="1">
                  <from>
                    <xdr:col>32</xdr:col>
                    <xdr:colOff>133350</xdr:colOff>
                    <xdr:row>18</xdr:row>
                    <xdr:rowOff>133350</xdr:rowOff>
                  </from>
                  <to>
                    <xdr:col>34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371" name="OB 必1-2-4">
              <controlPr defaultSize="0" autoFill="0" autoLine="0" autoPict="0">
                <anchor moveWithCells="1">
                  <from>
                    <xdr:col>25</xdr:col>
                    <xdr:colOff>133350</xdr:colOff>
                    <xdr:row>18</xdr:row>
                    <xdr:rowOff>133350</xdr:rowOff>
                  </from>
                  <to>
                    <xdr:col>26</xdr:col>
                    <xdr:colOff>209550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372" name="OB 必1-1-2">
              <controlPr defaultSize="0" autoFill="0" autoLine="0" autoPict="0">
                <anchor moveWithCells="1">
                  <from>
                    <xdr:col>35</xdr:col>
                    <xdr:colOff>180975</xdr:colOff>
                    <xdr:row>12</xdr:row>
                    <xdr:rowOff>9525</xdr:rowOff>
                  </from>
                  <to>
                    <xdr:col>39</xdr:col>
                    <xdr:colOff>9525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373" name="OB 必1-1-3">
              <controlPr defaultSize="0" autoFill="0" autoLine="0" autoPict="0">
                <anchor moveWithCells="1">
                  <from>
                    <xdr:col>32</xdr:col>
                    <xdr:colOff>133350</xdr:colOff>
                    <xdr:row>12</xdr:row>
                    <xdr:rowOff>9525</xdr:rowOff>
                  </from>
                  <to>
                    <xdr:col>34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374" name="OB 必1-1-4">
              <controlPr defaultSize="0" autoFill="0" autoLine="0" autoPict="0">
                <anchor moveWithCells="1">
                  <from>
                    <xdr:col>25</xdr:col>
                    <xdr:colOff>123825</xdr:colOff>
                    <xdr:row>12</xdr:row>
                    <xdr:rowOff>9525</xdr:rowOff>
                  </from>
                  <to>
                    <xdr:col>26</xdr:col>
                    <xdr:colOff>209550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3" r:id="rId375" name="CB 必1-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7" r:id="rId376" name="OB 必1-2-5">
              <controlPr defaultSize="0" autoFill="0" autoLine="0" autoPict="0">
                <anchor moveWithCells="1">
                  <from>
                    <xdr:col>18</xdr:col>
                    <xdr:colOff>142875</xdr:colOff>
                    <xdr:row>18</xdr:row>
                    <xdr:rowOff>133350</xdr:rowOff>
                  </from>
                  <to>
                    <xdr:col>19</xdr:col>
                    <xdr:colOff>209550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8" r:id="rId377" name="OB 必1-1-5">
              <controlPr defaultSize="0" autoFill="0" autoLine="0" autoPict="0">
                <anchor moveWithCells="1">
                  <from>
                    <xdr:col>18</xdr:col>
                    <xdr:colOff>114300</xdr:colOff>
                    <xdr:row>12</xdr:row>
                    <xdr:rowOff>9525</xdr:rowOff>
                  </from>
                  <to>
                    <xdr:col>19</xdr:col>
                    <xdr:colOff>200025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378" name="OB 必1-2-1">
              <controlPr defaultSize="0" autoFill="0" autoLine="0" autoPict="0">
                <anchor moveWithCells="1">
                  <from>
                    <xdr:col>11</xdr:col>
                    <xdr:colOff>161925</xdr:colOff>
                    <xdr:row>18</xdr:row>
                    <xdr:rowOff>142875</xdr:rowOff>
                  </from>
                  <to>
                    <xdr:col>13</xdr:col>
                    <xdr:colOff>28575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379" name="OB 必1-1-1">
              <controlPr defaultSize="0" autoFill="0" autoLine="0" autoPict="0">
                <anchor mov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0" r:id="rId380" name="GB 必1-1">
              <controlPr defaultSize="0" autoFill="0" autoPict="0">
                <anchor moveWithCells="1">
                  <from>
                    <xdr:col>10</xdr:col>
                    <xdr:colOff>171450</xdr:colOff>
                    <xdr:row>15</xdr:row>
                    <xdr:rowOff>76200</xdr:rowOff>
                  </from>
                  <to>
                    <xdr:col>33</xdr:col>
                    <xdr:colOff>209550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8" r:id="rId381" name="GB 必1-2">
              <controlPr defaultSize="0" autoFill="0" autoPict="0">
                <anchor moveWithCells="1">
                  <from>
                    <xdr:col>11</xdr:col>
                    <xdr:colOff>19050</xdr:colOff>
                    <xdr:row>18</xdr:row>
                    <xdr:rowOff>85725</xdr:rowOff>
                  </from>
                  <to>
                    <xdr:col>39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83" r:id="rId382" name="Check Box 選1-0">
              <controlPr defaultSize="0" autoFill="0" autoLine="0" autoPict="0">
                <anchor moveWithCells="1">
                  <from>
                    <xdr:col>0</xdr:col>
                    <xdr:colOff>28575</xdr:colOff>
                    <xdr:row>9</xdr:row>
                    <xdr:rowOff>142875</xdr:rowOff>
                  </from>
                  <to>
                    <xdr:col>1</xdr:col>
                    <xdr:colOff>180975</xdr:colOff>
                    <xdr:row>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383" name="Option 選2-3-1">
              <controlPr defaultSize="0" autoFill="0" autoLine="0" autoPict="0">
                <anchor moveWithCells="1">
                  <from>
                    <xdr:col>38</xdr:col>
                    <xdr:colOff>123825</xdr:colOff>
                    <xdr:row>38</xdr:row>
                    <xdr:rowOff>0</xdr:rowOff>
                  </from>
                  <to>
                    <xdr:col>40</xdr:col>
                    <xdr:colOff>19050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384" name="Option 選2-2-1">
              <controlPr defaultSize="0" autoFill="0" autoLine="0" autoPict="0">
                <anchor moveWithCells="1">
                  <from>
                    <xdr:col>38</xdr:col>
                    <xdr:colOff>123825</xdr:colOff>
                    <xdr:row>38</xdr:row>
                    <xdr:rowOff>0</xdr:rowOff>
                  </from>
                  <to>
                    <xdr:col>40</xdr:col>
                    <xdr:colOff>19050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385" name="Option 選2-1-1">
              <controlPr defaultSize="0" autoFill="0" autoLine="0" autoPict="0">
                <anchor moveWithCells="1">
                  <from>
                    <xdr:col>38</xdr:col>
                    <xdr:colOff>123825</xdr:colOff>
                    <xdr:row>38</xdr:row>
                    <xdr:rowOff>0</xdr:rowOff>
                  </from>
                  <to>
                    <xdr:col>40</xdr:col>
                    <xdr:colOff>19050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386" name="Option 選3-3-1">
              <controlPr defaultSize="0" autoFill="0" autoLine="0" autoPict="0">
                <anchor moveWithCells="1">
                  <from>
                    <xdr:col>38</xdr:col>
                    <xdr:colOff>9525</xdr:colOff>
                    <xdr:row>38</xdr:row>
                    <xdr:rowOff>0</xdr:rowOff>
                  </from>
                  <to>
                    <xdr:col>39</xdr:col>
                    <xdr:colOff>114300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387" name="Option 選-３-3-2">
              <controlPr defaultSize="0" autoFill="0" autoLine="0" autoPict="0">
                <anchor moveWithCells="1">
                  <from>
                    <xdr:col>18</xdr:col>
                    <xdr:colOff>123825</xdr:colOff>
                    <xdr:row>38</xdr:row>
                    <xdr:rowOff>0</xdr:rowOff>
                  </from>
                  <to>
                    <xdr:col>19</xdr:col>
                    <xdr:colOff>200025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388" name="Option 選3-2-1">
              <controlPr defaultSize="0" autoFill="0" autoLine="0" autoPict="0">
                <anchor moveWithCells="1">
                  <from>
                    <xdr:col>38</xdr:col>
                    <xdr:colOff>9525</xdr:colOff>
                    <xdr:row>38</xdr:row>
                    <xdr:rowOff>0</xdr:rowOff>
                  </from>
                  <to>
                    <xdr:col>39</xdr:col>
                    <xdr:colOff>114300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389" name="Option 選-３-2-2">
              <controlPr defaultSize="0" autoFill="0" autoLine="0" autoPict="0">
                <anchor moveWithCells="1">
                  <from>
                    <xdr:col>18</xdr:col>
                    <xdr:colOff>123825</xdr:colOff>
                    <xdr:row>38</xdr:row>
                    <xdr:rowOff>0</xdr:rowOff>
                  </from>
                  <to>
                    <xdr:col>19</xdr:col>
                    <xdr:colOff>200025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390" name="Option 選3-1-1">
              <controlPr defaultSize="0" autoFill="0" autoLine="0" autoPict="0">
                <anchor moveWithCells="1">
                  <from>
                    <xdr:col>38</xdr:col>
                    <xdr:colOff>9525</xdr:colOff>
                    <xdr:row>38</xdr:row>
                    <xdr:rowOff>0</xdr:rowOff>
                  </from>
                  <to>
                    <xdr:col>39</xdr:col>
                    <xdr:colOff>114300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391" name="Option 選-３-1-2">
              <controlPr defaultSize="0" autoFill="0" autoLine="0" autoPict="0">
                <anchor moveWithCells="1">
                  <from>
                    <xdr:col>18</xdr:col>
                    <xdr:colOff>114300</xdr:colOff>
                    <xdr:row>38</xdr:row>
                    <xdr:rowOff>0</xdr:rowOff>
                  </from>
                  <to>
                    <xdr:col>19</xdr:col>
                    <xdr:colOff>200025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392" name="Option 選4-3-1">
              <controlPr defaultSize="0" autoFill="0" autoLine="0" autoPict="0">
                <anchor moveWithCells="1">
                  <from>
                    <xdr:col>37</xdr:col>
                    <xdr:colOff>19050</xdr:colOff>
                    <xdr:row>38</xdr:row>
                    <xdr:rowOff>0</xdr:rowOff>
                  </from>
                  <to>
                    <xdr:col>39</xdr:col>
                    <xdr:colOff>66675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393" name="Option 選4-2-1">
              <controlPr defaultSize="0" autoFill="0" autoLine="0" autoPict="0">
                <anchor moveWithCells="1">
                  <from>
                    <xdr:col>37</xdr:col>
                    <xdr:colOff>19050</xdr:colOff>
                    <xdr:row>38</xdr:row>
                    <xdr:rowOff>0</xdr:rowOff>
                  </from>
                  <to>
                    <xdr:col>39</xdr:col>
                    <xdr:colOff>66675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394" name="Option 選4-1-1">
              <controlPr defaultSize="0" autoFill="0" autoLine="0" autoPict="0">
                <anchor moveWithCells="1">
                  <from>
                    <xdr:col>37</xdr:col>
                    <xdr:colOff>19050</xdr:colOff>
                    <xdr:row>38</xdr:row>
                    <xdr:rowOff>0</xdr:rowOff>
                  </from>
                  <to>
                    <xdr:col>39</xdr:col>
                    <xdr:colOff>66675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2" r:id="rId395" name="Group Box 選2-1">
              <controlPr defaultSize="0" autoFill="0" autoPict="0">
                <anchor moveWithCells="1">
                  <from>
                    <xdr:col>10</xdr:col>
                    <xdr:colOff>114300</xdr:colOff>
                    <xdr:row>38</xdr:row>
                    <xdr:rowOff>0</xdr:rowOff>
                  </from>
                  <to>
                    <xdr:col>40</xdr:col>
                    <xdr:colOff>85725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3" r:id="rId396" name="Group Box 選2-2">
              <controlPr defaultSize="0" autoFill="0" autoPict="0">
                <anchor moveWithCells="1">
                  <from>
                    <xdr:col>10</xdr:col>
                    <xdr:colOff>123825</xdr:colOff>
                    <xdr:row>38</xdr:row>
                    <xdr:rowOff>0</xdr:rowOff>
                  </from>
                  <to>
                    <xdr:col>40</xdr:col>
                    <xdr:colOff>57150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4" r:id="rId397" name="Group Box 選2-3">
              <controlPr defaultSize="0" autoFill="0" autoPict="0">
                <anchor moveWithCells="1">
                  <from>
                    <xdr:col>10</xdr:col>
                    <xdr:colOff>114300</xdr:colOff>
                    <xdr:row>38</xdr:row>
                    <xdr:rowOff>0</xdr:rowOff>
                  </from>
                  <to>
                    <xdr:col>40</xdr:col>
                    <xdr:colOff>57150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5" r:id="rId398" name="Group Box 選3-1">
              <controlPr defaultSize="0" autoFill="0" autoPict="0">
                <anchor moveWithCells="1">
                  <from>
                    <xdr:col>10</xdr:col>
                    <xdr:colOff>85725</xdr:colOff>
                    <xdr:row>38</xdr:row>
                    <xdr:rowOff>0</xdr:rowOff>
                  </from>
                  <to>
                    <xdr:col>39</xdr:col>
                    <xdr:colOff>152400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6" r:id="rId399" name="Group Box 選3-2">
              <controlPr defaultSize="0" autoFill="0" autoPict="0">
                <anchor moveWithCells="1">
                  <from>
                    <xdr:col>10</xdr:col>
                    <xdr:colOff>66675</xdr:colOff>
                    <xdr:row>38</xdr:row>
                    <xdr:rowOff>0</xdr:rowOff>
                  </from>
                  <to>
                    <xdr:col>40</xdr:col>
                    <xdr:colOff>9525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7" r:id="rId400" name="Group Box 選3-3">
              <controlPr defaultSize="0" autoFill="0" autoPict="0">
                <anchor moveWithCells="1">
                  <from>
                    <xdr:col>10</xdr:col>
                    <xdr:colOff>76200</xdr:colOff>
                    <xdr:row>38</xdr:row>
                    <xdr:rowOff>0</xdr:rowOff>
                  </from>
                  <to>
                    <xdr:col>40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8" r:id="rId401" name="Group Box 選4-1">
              <controlPr defaultSize="0" autoFill="0" autoPict="0">
                <anchor moveWithCells="1">
                  <from>
                    <xdr:col>10</xdr:col>
                    <xdr:colOff>85725</xdr:colOff>
                    <xdr:row>38</xdr:row>
                    <xdr:rowOff>0</xdr:rowOff>
                  </from>
                  <to>
                    <xdr:col>39</xdr:col>
                    <xdr:colOff>114300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9" r:id="rId402" name="Group Box 選4-2">
              <controlPr defaultSize="0" autoFill="0" autoPict="0">
                <anchor moveWithCells="1">
                  <from>
                    <xdr:col>10</xdr:col>
                    <xdr:colOff>104775</xdr:colOff>
                    <xdr:row>38</xdr:row>
                    <xdr:rowOff>0</xdr:rowOff>
                  </from>
                  <to>
                    <xdr:col>40</xdr:col>
                    <xdr:colOff>9525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0" r:id="rId403" name="Group Box 選4-3">
              <controlPr defaultSize="0" autoFill="0" autoPict="0">
                <anchor moveWithCells="1">
                  <from>
                    <xdr:col>10</xdr:col>
                    <xdr:colOff>104775</xdr:colOff>
                    <xdr:row>38</xdr:row>
                    <xdr:rowOff>0</xdr:rowOff>
                  </from>
                  <to>
                    <xdr:col>40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8" r:id="rId404" name="Option 選26-3-1">
              <controlPr defaultSize="0" autoFill="0" autoLine="0" autoPict="0">
                <anchor moveWithCells="1">
                  <from>
                    <xdr:col>38</xdr:col>
                    <xdr:colOff>104775</xdr:colOff>
                    <xdr:row>199</xdr:row>
                    <xdr:rowOff>0</xdr:rowOff>
                  </from>
                  <to>
                    <xdr:col>40</xdr:col>
                    <xdr:colOff>0</xdr:colOff>
                    <xdr:row>199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2" r:id="rId405" name="Option 選26-2-1">
              <controlPr defaultSize="0" autoFill="0" autoLine="0" autoPict="0">
                <anchor moveWithCells="1">
                  <from>
                    <xdr:col>38</xdr:col>
                    <xdr:colOff>104775</xdr:colOff>
                    <xdr:row>199</xdr:row>
                    <xdr:rowOff>0</xdr:rowOff>
                  </from>
                  <to>
                    <xdr:col>40</xdr:col>
                    <xdr:colOff>0</xdr:colOff>
                    <xdr:row>199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6" r:id="rId406" name="Option 選26-1-1">
              <controlPr defaultSize="0" autoFill="0" autoLine="0" autoPict="0">
                <anchor moveWithCells="1">
                  <from>
                    <xdr:col>38</xdr:col>
                    <xdr:colOff>104775</xdr:colOff>
                    <xdr:row>199</xdr:row>
                    <xdr:rowOff>0</xdr:rowOff>
                  </from>
                  <to>
                    <xdr:col>40</xdr:col>
                    <xdr:colOff>0</xdr:colOff>
                    <xdr:row>199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8" r:id="rId407" name="Option 選27-3-1">
              <controlPr defaultSize="0" autoFill="0" autoLine="0" autoPict="0">
                <anchor moveWithCells="1">
                  <from>
                    <xdr:col>38</xdr:col>
                    <xdr:colOff>95250</xdr:colOff>
                    <xdr:row>199</xdr:row>
                    <xdr:rowOff>0</xdr:rowOff>
                  </from>
                  <to>
                    <xdr:col>39</xdr:col>
                    <xdr:colOff>190500</xdr:colOff>
                    <xdr:row>199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2" r:id="rId408" name="Option 選27-2-1">
              <controlPr defaultSize="0" autoFill="0" autoLine="0" autoPict="0">
                <anchor moveWithCells="1">
                  <from>
                    <xdr:col>38</xdr:col>
                    <xdr:colOff>95250</xdr:colOff>
                    <xdr:row>199</xdr:row>
                    <xdr:rowOff>0</xdr:rowOff>
                  </from>
                  <to>
                    <xdr:col>39</xdr:col>
                    <xdr:colOff>190500</xdr:colOff>
                    <xdr:row>199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6" r:id="rId409" name="Option 選27-1-1">
              <controlPr defaultSize="0" autoFill="0" autoLine="0" autoPict="0">
                <anchor moveWithCells="1">
                  <from>
                    <xdr:col>38</xdr:col>
                    <xdr:colOff>95250</xdr:colOff>
                    <xdr:row>199</xdr:row>
                    <xdr:rowOff>0</xdr:rowOff>
                  </from>
                  <to>
                    <xdr:col>39</xdr:col>
                    <xdr:colOff>190500</xdr:colOff>
                    <xdr:row>199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1" r:id="rId410" name="Group Box 選26-1">
              <controlPr defaultSize="0" autoFill="0" autoPict="0">
                <anchor moveWithCells="1">
                  <from>
                    <xdr:col>11</xdr:col>
                    <xdr:colOff>19050</xdr:colOff>
                    <xdr:row>199</xdr:row>
                    <xdr:rowOff>0</xdr:rowOff>
                  </from>
                  <to>
                    <xdr:col>40</xdr:col>
                    <xdr:colOff>57150</xdr:colOff>
                    <xdr:row>199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2" r:id="rId411" name="Group Box 選26-2">
              <controlPr defaultSize="0" autoFill="0" autoPict="0">
                <anchor moveWithCells="1">
                  <from>
                    <xdr:col>10</xdr:col>
                    <xdr:colOff>161925</xdr:colOff>
                    <xdr:row>199</xdr:row>
                    <xdr:rowOff>0</xdr:rowOff>
                  </from>
                  <to>
                    <xdr:col>40</xdr:col>
                    <xdr:colOff>104775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3" r:id="rId412" name="Group Box 選26-3">
              <controlPr defaultSize="0" autoFill="0" autoPict="0">
                <anchor moveWithCells="1">
                  <from>
                    <xdr:col>10</xdr:col>
                    <xdr:colOff>123825</xdr:colOff>
                    <xdr:row>199</xdr:row>
                    <xdr:rowOff>0</xdr:rowOff>
                  </from>
                  <to>
                    <xdr:col>40</xdr:col>
                    <xdr:colOff>123825</xdr:colOff>
                    <xdr:row>199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4" r:id="rId413" name="Group Box 選27-1">
              <controlPr defaultSize="0" autoFill="0" autoPict="0">
                <anchor moveWithCells="1">
                  <from>
                    <xdr:col>10</xdr:col>
                    <xdr:colOff>171450</xdr:colOff>
                    <xdr:row>199</xdr:row>
                    <xdr:rowOff>0</xdr:rowOff>
                  </from>
                  <to>
                    <xdr:col>40</xdr:col>
                    <xdr:colOff>57150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5" r:id="rId414" name="Group Box 選27-2">
              <controlPr defaultSize="0" autoFill="0" autoPict="0">
                <anchor moveWithCells="1">
                  <from>
                    <xdr:col>10</xdr:col>
                    <xdr:colOff>123825</xdr:colOff>
                    <xdr:row>199</xdr:row>
                    <xdr:rowOff>0</xdr:rowOff>
                  </from>
                  <to>
                    <xdr:col>40</xdr:col>
                    <xdr:colOff>142875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6" r:id="rId415" name="Group Box 選27-3">
              <controlPr defaultSize="0" autoFill="0" autoPict="0">
                <anchor moveWithCells="1">
                  <from>
                    <xdr:col>10</xdr:col>
                    <xdr:colOff>104775</xdr:colOff>
                    <xdr:row>199</xdr:row>
                    <xdr:rowOff>0</xdr:rowOff>
                  </from>
                  <to>
                    <xdr:col>40</xdr:col>
                    <xdr:colOff>171450</xdr:colOff>
                    <xdr:row>199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C0635B58-ED76-4153-8BE4-CC8D6CAFF572}">
            <xm:f>'DB（Ⅱ）'!$D$3</xm:f>
            <x14:dxf>
              <fill>
                <patternFill>
                  <bgColor rgb="FFFFC00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39" id="{E2A31C1F-E2B6-4FD8-9D14-6CCAABF75621}">
            <xm:f>'DB（Ⅱ）'!$B$11</xm:f>
            <x14:dxf>
              <fill>
                <patternFill>
                  <bgColor rgb="FFFFC000"/>
                </patternFill>
              </fill>
            </x14:dxf>
          </x14:cfRule>
          <xm:sqref>A42</xm:sqref>
        </x14:conditionalFormatting>
        <x14:conditionalFormatting xmlns:xm="http://schemas.microsoft.com/office/excel/2006/main">
          <x14:cfRule type="expression" priority="38" id="{E051E785-9AFA-465B-BB1C-D4A8355784F8}">
            <xm:f>'DB（Ⅱ）'!$B$12</xm:f>
            <x14:dxf>
              <fill>
                <patternFill>
                  <bgColor rgb="FFFFC000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expression" priority="28" id="{C02465F5-5D19-4A5C-9981-895ED3E6874F}">
            <xm:f>'DB（Ⅱ）'!$B$22</xm:f>
            <x14:dxf>
              <fill>
                <patternFill>
                  <bgColor rgb="FFFFC000"/>
                </patternFill>
              </fill>
            </x14:dxf>
          </x14:cfRule>
          <xm:sqref>A104</xm:sqref>
        </x14:conditionalFormatting>
        <x14:conditionalFormatting xmlns:xm="http://schemas.microsoft.com/office/excel/2006/main">
          <x14:cfRule type="expression" priority="6" id="{9AC15F8F-87CC-46A7-B3B3-822590120A48}">
            <xm:f>'DB（Ⅱ）'!$B$38</xm:f>
            <x14:dxf>
              <fill>
                <patternFill>
                  <bgColor rgb="FFFFC000"/>
                </patternFill>
              </fill>
            </x14:dxf>
          </x14:cfRule>
          <xm:sqref>A139</xm:sqref>
        </x14:conditionalFormatting>
        <x14:conditionalFormatting xmlns:xm="http://schemas.microsoft.com/office/excel/2006/main">
          <x14:cfRule type="expression" priority="2" id="{06F4F9C7-51D7-4C2B-AC14-CC87190F9A1F}">
            <xm:f>'DB（Ⅱ）'!$B$42</xm:f>
            <x14:dxf>
              <fill>
                <patternFill>
                  <bgColor rgb="FFFFC000"/>
                </patternFill>
              </fill>
            </x14:dxf>
          </x14:cfRule>
          <xm:sqref>A170</xm:sqref>
        </x14:conditionalFormatting>
        <x14:conditionalFormatting xmlns:xm="http://schemas.microsoft.com/office/excel/2006/main">
          <x14:cfRule type="expression" priority="614" id="{48BFAC51-6D7D-45D2-8638-08E4F9B6111F}">
            <xm:f>'DB（Ⅱ）'!$E$3=work!J$1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615" id="{C722322B-3BBE-45E4-8B5A-870BF8AE0576}">
            <xm:f>'DB（Ⅱ）'!$D$3=work!J$1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16" id="{44DA04AD-8591-4B9A-A27F-7878E273B1B6}">
            <xm:f>'DB（Ⅱ）'!$C$3=work!J$1</xm:f>
            <x14:dxf>
              <fill>
                <patternFill>
                  <bgColor theme="7" tint="0.59996337778862885"/>
                </patternFill>
              </fill>
            </x14:dxf>
          </x14:cfRule>
          <xm:sqref>J15 Q15 X15 AE15</xm:sqref>
        </x14:conditionalFormatting>
        <x14:conditionalFormatting xmlns:xm="http://schemas.microsoft.com/office/excel/2006/main">
          <x14:cfRule type="expression" priority="590" id="{BC11C731-9AF7-4298-82FB-3BEAECAE08D7}">
            <xm:f>'DB（Ⅱ）'!$E$11=work!J$1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591" id="{9DCADE6D-F873-4F58-BC9E-357FE3850020}">
            <xm:f>'DB（Ⅱ）'!$D$11=work!J$1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92" id="{78F53492-6877-4D50-BD0B-4B3ED93C5346}">
            <xm:f>'DB（Ⅱ）'!$C$11=work!J$1</xm:f>
            <x14:dxf>
              <fill>
                <patternFill>
                  <bgColor theme="7" tint="0.59996337778862885"/>
                </patternFill>
              </fill>
            </x14:dxf>
          </x14:cfRule>
          <xm:sqref>J47 Q47 X47 AE47</xm:sqref>
        </x14:conditionalFormatting>
        <x14:conditionalFormatting xmlns:xm="http://schemas.microsoft.com/office/excel/2006/main">
          <x14:cfRule type="expression" priority="587" id="{1247892D-B84B-42B8-83E7-BE62F7F82E52}">
            <xm:f>'DB（Ⅱ）'!$E$12=work!J$1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588" id="{1032F909-CE07-4FDB-8E2A-71D9935BE752}">
            <xm:f>'DB（Ⅱ）'!$D$12=work!J$1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89" id="{84DD7017-2E30-4045-9FFB-2D0B31FF5A12}">
            <xm:f>'DB（Ⅱ）'!$C$12=work!J$1</xm:f>
            <x14:dxf>
              <fill>
                <patternFill>
                  <bgColor theme="7" tint="0.59996337778862885"/>
                </patternFill>
              </fill>
            </x14:dxf>
          </x14:cfRule>
          <xm:sqref>J78 Q78 X78 AE78</xm:sqref>
        </x14:conditionalFormatting>
        <x14:conditionalFormatting xmlns:xm="http://schemas.microsoft.com/office/excel/2006/main">
          <x14:cfRule type="expression" priority="557" id="{6C19065C-D8BE-4C69-8EEB-4E273675C70C}">
            <xm:f>'DB（Ⅱ）'!$E$22=work!J$1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558" id="{AE089222-BEDD-4E96-9BEF-5A2C5EBFB9EC}">
            <xm:f>'DB（Ⅱ）'!$D$22=work!J$1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59" id="{F0190319-5C3A-47B7-8D3D-C5F70DC96877}">
            <xm:f>'DB（Ⅱ）'!$C$22=work!J$1</xm:f>
            <x14:dxf>
              <fill>
                <patternFill>
                  <bgColor theme="7" tint="0.59996337778862885"/>
                </patternFill>
              </fill>
            </x14:dxf>
          </x14:cfRule>
          <xm:sqref>J109 Q109 X109 AE109</xm:sqref>
        </x14:conditionalFormatting>
        <x14:conditionalFormatting xmlns:xm="http://schemas.microsoft.com/office/excel/2006/main">
          <x14:cfRule type="expression" priority="509" id="{92060130-22BD-4F9A-B7E4-524586434050}">
            <xm:f>'DB（Ⅱ）'!$E$38=work!J$1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510" id="{EDBD4594-30A1-4A9F-A272-0669C662F3B3}">
            <xm:f>'DB（Ⅱ）'!$D$38=work!J$1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11" id="{A1D10175-F78F-494D-B3D6-D01969F82E93}">
            <xm:f>'DB（Ⅱ）'!$C$38=work!J$1</xm:f>
            <x14:dxf>
              <fill>
                <patternFill>
                  <bgColor theme="7" tint="0.59996337778862885"/>
                </patternFill>
              </fill>
            </x14:dxf>
          </x14:cfRule>
          <xm:sqref>J144 Q144 X144 AE144</xm:sqref>
        </x14:conditionalFormatting>
        <x14:conditionalFormatting xmlns:xm="http://schemas.microsoft.com/office/excel/2006/main">
          <x14:cfRule type="expression" priority="497" id="{D6F2CAC4-7ECC-4B47-94E5-4A9EBB87B442}">
            <xm:f>'DB（Ⅱ）'!$E$42=work!J$1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498" id="{502FD7C8-D50B-413B-8D32-33A86C1BA703}">
            <xm:f>'DB（Ⅱ）'!$D$42=work!J$1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99" id="{3E90AF7D-5B6C-41E8-B010-CD4CBD6F3E11}">
            <xm:f>'DB（Ⅱ）'!$C$42=work!J$1</xm:f>
            <x14:dxf>
              <fill>
                <patternFill>
                  <bgColor theme="7" tint="0.59996337778862885"/>
                </patternFill>
              </fill>
            </x14:dxf>
          </x14:cfRule>
          <xm:sqref>J175 Q175 X175 AE175</xm:sqref>
        </x14:conditionalFormatting>
        <x14:conditionalFormatting xmlns:xm="http://schemas.microsoft.com/office/excel/2006/main">
          <x14:cfRule type="expression" priority="88" id="{7C896B26-06C2-47D8-8797-8E713553A307}">
            <xm:f>'DB（Ⅱ）'!$F$3</xm:f>
            <x14:dxf>
              <fill>
                <patternFill>
                  <bgColor rgb="FFF99107"/>
                </patternFill>
              </fill>
            </x14:dxf>
          </x14:cfRule>
          <xm:sqref>AM15:AR19</xm:sqref>
        </x14:conditionalFormatting>
        <x14:conditionalFormatting xmlns:xm="http://schemas.microsoft.com/office/excel/2006/main">
          <x14:cfRule type="expression" priority="80" id="{F7792442-8AC9-4162-92DD-EB1298EBC758}">
            <xm:f>'DB（Ⅱ）'!$F$11</xm:f>
            <x14:dxf>
              <fill>
                <patternFill>
                  <bgColor rgb="FFF99107"/>
                </patternFill>
              </fill>
            </x14:dxf>
          </x14:cfRule>
          <xm:sqref>AM47:AR51</xm:sqref>
        </x14:conditionalFormatting>
        <x14:conditionalFormatting xmlns:xm="http://schemas.microsoft.com/office/excel/2006/main">
          <x14:cfRule type="expression" priority="79" id="{006FE3F8-BCCA-444E-A1D6-BF8CD9934E1F}">
            <xm:f>'DB（Ⅱ）'!$F$12</xm:f>
            <x14:dxf>
              <fill>
                <patternFill>
                  <bgColor rgb="FFF99107"/>
                </patternFill>
              </fill>
            </x14:dxf>
          </x14:cfRule>
          <xm:sqref>AM78:AR82</xm:sqref>
        </x14:conditionalFormatting>
        <x14:conditionalFormatting xmlns:xm="http://schemas.microsoft.com/office/excel/2006/main">
          <x14:cfRule type="expression" priority="69" id="{0563B153-F971-474B-9F16-1995F941D021}">
            <xm:f>'DB（Ⅱ）'!$F$22</xm:f>
            <x14:dxf>
              <fill>
                <patternFill>
                  <bgColor rgb="FFF99107"/>
                </patternFill>
              </fill>
            </x14:dxf>
          </x14:cfRule>
          <xm:sqref>AM109:AR113</xm:sqref>
        </x14:conditionalFormatting>
        <x14:conditionalFormatting xmlns:xm="http://schemas.microsoft.com/office/excel/2006/main">
          <x14:cfRule type="expression" priority="53" id="{19D5540A-A4E4-46DF-987F-98111A8BEC8F}">
            <xm:f>'DB（Ⅱ）'!$F$38</xm:f>
            <x14:dxf>
              <fill>
                <patternFill>
                  <bgColor rgb="FFF99107"/>
                </patternFill>
              </fill>
            </x14:dxf>
          </x14:cfRule>
          <xm:sqref>AM144:AR148</xm:sqref>
        </x14:conditionalFormatting>
        <x14:conditionalFormatting xmlns:xm="http://schemas.microsoft.com/office/excel/2006/main">
          <x14:cfRule type="expression" priority="49" id="{15ABCE8B-4A17-4A80-B4A4-AAF70AB22B83}">
            <xm:f>'DB（Ⅱ）'!$F$42</xm:f>
            <x14:dxf>
              <fill>
                <patternFill>
                  <bgColor rgb="FFF99107"/>
                </patternFill>
              </fill>
            </x14:dxf>
          </x14:cfRule>
          <xm:sqref>AM175:AR179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2:D167"/>
  <sheetViews>
    <sheetView topLeftCell="A25" workbookViewId="0">
      <selection activeCell="C56" sqref="C56"/>
    </sheetView>
  </sheetViews>
  <sheetFormatPr defaultRowHeight="12" x14ac:dyDescent="0.15"/>
  <cols>
    <col min="1" max="1" width="12.625" style="1" customWidth="1"/>
    <col min="2" max="2" width="19.125" style="1" customWidth="1"/>
    <col min="3" max="3" width="14.25" style="1" customWidth="1"/>
    <col min="4" max="5" width="9" style="1" customWidth="1"/>
    <col min="6" max="16384" width="9" style="1"/>
  </cols>
  <sheetData>
    <row r="2" spans="1:4" ht="36" customHeight="1" x14ac:dyDescent="0.15">
      <c r="A2" s="14" t="s">
        <v>164</v>
      </c>
      <c r="B2" s="14" t="s">
        <v>224</v>
      </c>
      <c r="C2" s="14" t="s">
        <v>162</v>
      </c>
    </row>
    <row r="3" spans="1:4" ht="16.5" x14ac:dyDescent="0.15">
      <c r="A3" s="12" t="s">
        <v>161</v>
      </c>
      <c r="B3" s="12" t="s">
        <v>225</v>
      </c>
      <c r="C3" s="16">
        <v>0</v>
      </c>
      <c r="D3" s="1" t="str">
        <f>""</f>
        <v/>
      </c>
    </row>
    <row r="4" spans="1:4" ht="16.5" x14ac:dyDescent="0.15">
      <c r="A4" s="11" t="s">
        <v>160</v>
      </c>
      <c r="B4" s="11" t="s">
        <v>226</v>
      </c>
      <c r="C4" s="17" t="e">
        <f>#REF!</f>
        <v>#REF!</v>
      </c>
      <c r="D4" s="1" t="str">
        <f>""</f>
        <v/>
      </c>
    </row>
    <row r="5" spans="1:4" ht="16.5" x14ac:dyDescent="0.15">
      <c r="A5" s="12" t="s">
        <v>151</v>
      </c>
      <c r="B5" s="12" t="s">
        <v>15</v>
      </c>
      <c r="C5" s="16" t="e">
        <f>#REF!</f>
        <v>#REF!</v>
      </c>
      <c r="D5" s="1" t="str">
        <f>""</f>
        <v/>
      </c>
    </row>
    <row r="6" spans="1:4" ht="16.5" x14ac:dyDescent="0.15">
      <c r="A6" s="11" t="s">
        <v>151</v>
      </c>
      <c r="B6" s="11" t="s">
        <v>16</v>
      </c>
      <c r="C6" s="17" t="e">
        <f>#REF!</f>
        <v>#REF!</v>
      </c>
      <c r="D6" s="1" t="str">
        <f>""</f>
        <v/>
      </c>
    </row>
    <row r="7" spans="1:4" ht="16.5" x14ac:dyDescent="0.15">
      <c r="A7" s="12" t="s">
        <v>151</v>
      </c>
      <c r="B7" s="12" t="s">
        <v>17</v>
      </c>
      <c r="C7" s="16" t="e">
        <f>#REF!</f>
        <v>#REF!</v>
      </c>
      <c r="D7" s="1" t="str">
        <f>""</f>
        <v/>
      </c>
    </row>
    <row r="8" spans="1:4" ht="16.5" x14ac:dyDescent="0.15">
      <c r="A8" s="11" t="s">
        <v>151</v>
      </c>
      <c r="B8" s="11" t="s">
        <v>227</v>
      </c>
      <c r="C8" s="17" t="e">
        <f>#REF!</f>
        <v>#REF!</v>
      </c>
      <c r="D8" s="1" t="str">
        <f>""</f>
        <v/>
      </c>
    </row>
    <row r="9" spans="1:4" ht="16.5" x14ac:dyDescent="0.15">
      <c r="A9" s="12" t="s">
        <v>151</v>
      </c>
      <c r="B9" s="12" t="s">
        <v>19</v>
      </c>
      <c r="C9" s="16" t="e">
        <f>#REF!</f>
        <v>#REF!</v>
      </c>
      <c r="D9" s="1" t="str">
        <f>""</f>
        <v/>
      </c>
    </row>
    <row r="10" spans="1:4" ht="16.5" x14ac:dyDescent="0.15">
      <c r="A10" s="11" t="s">
        <v>151</v>
      </c>
      <c r="B10" s="11" t="s">
        <v>20</v>
      </c>
      <c r="C10" s="17" t="e">
        <f>#REF!</f>
        <v>#REF!</v>
      </c>
      <c r="D10" s="1" t="str">
        <f>""</f>
        <v/>
      </c>
    </row>
    <row r="11" spans="1:4" ht="16.5" x14ac:dyDescent="0.15">
      <c r="A11" s="12" t="s">
        <v>151</v>
      </c>
      <c r="B11" s="12" t="s">
        <v>21</v>
      </c>
      <c r="C11" s="16" t="e">
        <f>#REF!</f>
        <v>#REF!</v>
      </c>
      <c r="D11" s="1" t="str">
        <f>""</f>
        <v/>
      </c>
    </row>
    <row r="12" spans="1:4" ht="16.5" x14ac:dyDescent="0.15">
      <c r="A12" s="11" t="s">
        <v>150</v>
      </c>
      <c r="B12" s="11" t="s">
        <v>15</v>
      </c>
      <c r="C12" s="17" t="e">
        <f>#REF!</f>
        <v>#REF!</v>
      </c>
      <c r="D12" s="1" t="str">
        <f>""</f>
        <v/>
      </c>
    </row>
    <row r="13" spans="1:4" ht="16.5" x14ac:dyDescent="0.15">
      <c r="A13" s="12" t="s">
        <v>150</v>
      </c>
      <c r="B13" s="12" t="s">
        <v>16</v>
      </c>
      <c r="C13" s="16" t="e">
        <f>#REF!</f>
        <v>#REF!</v>
      </c>
      <c r="D13" s="1" t="str">
        <f>""</f>
        <v/>
      </c>
    </row>
    <row r="14" spans="1:4" ht="16.5" x14ac:dyDescent="0.15">
      <c r="A14" s="11" t="s">
        <v>150</v>
      </c>
      <c r="B14" s="11" t="s">
        <v>17</v>
      </c>
      <c r="C14" s="17" t="e">
        <f>#REF!</f>
        <v>#REF!</v>
      </c>
      <c r="D14" s="1" t="str">
        <f>""</f>
        <v/>
      </c>
    </row>
    <row r="15" spans="1:4" ht="16.5" x14ac:dyDescent="0.15">
      <c r="A15" s="12" t="s">
        <v>150</v>
      </c>
      <c r="B15" s="12" t="s">
        <v>227</v>
      </c>
      <c r="C15" s="16" t="e">
        <f>#REF!</f>
        <v>#REF!</v>
      </c>
      <c r="D15" s="1" t="str">
        <f>""</f>
        <v/>
      </c>
    </row>
    <row r="16" spans="1:4" ht="16.5" x14ac:dyDescent="0.15">
      <c r="A16" s="11" t="s">
        <v>150</v>
      </c>
      <c r="B16" s="11" t="s">
        <v>19</v>
      </c>
      <c r="C16" s="17" t="e">
        <f>#REF!</f>
        <v>#REF!</v>
      </c>
      <c r="D16" s="1" t="str">
        <f>""</f>
        <v/>
      </c>
    </row>
    <row r="17" spans="1:4" ht="16.5" x14ac:dyDescent="0.15">
      <c r="A17" s="12" t="s">
        <v>150</v>
      </c>
      <c r="B17" s="12" t="s">
        <v>20</v>
      </c>
      <c r="C17" s="16" t="e">
        <f>#REF!</f>
        <v>#REF!</v>
      </c>
      <c r="D17" s="1" t="str">
        <f>""</f>
        <v/>
      </c>
    </row>
    <row r="18" spans="1:4" ht="16.5" x14ac:dyDescent="0.15">
      <c r="A18" s="11" t="s">
        <v>150</v>
      </c>
      <c r="B18" s="11" t="s">
        <v>21</v>
      </c>
      <c r="C18" s="17" t="e">
        <f>#REF!</f>
        <v>#REF!</v>
      </c>
      <c r="D18" s="1" t="str">
        <f>""</f>
        <v/>
      </c>
    </row>
    <row r="19" spans="1:4" ht="16.5" x14ac:dyDescent="0.15">
      <c r="A19" s="12" t="s">
        <v>149</v>
      </c>
      <c r="B19" s="12" t="s">
        <v>15</v>
      </c>
      <c r="C19" s="16" t="e">
        <f>#REF!</f>
        <v>#REF!</v>
      </c>
      <c r="D19" s="1" t="str">
        <f>""</f>
        <v/>
      </c>
    </row>
    <row r="20" spans="1:4" ht="16.5" x14ac:dyDescent="0.15">
      <c r="A20" s="11" t="s">
        <v>149</v>
      </c>
      <c r="B20" s="11" t="s">
        <v>16</v>
      </c>
      <c r="C20" s="17" t="e">
        <f>#REF!</f>
        <v>#REF!</v>
      </c>
      <c r="D20" s="1" t="str">
        <f>""</f>
        <v/>
      </c>
    </row>
    <row r="21" spans="1:4" ht="16.5" x14ac:dyDescent="0.15">
      <c r="A21" s="12" t="s">
        <v>149</v>
      </c>
      <c r="B21" s="12" t="s">
        <v>17</v>
      </c>
      <c r="C21" s="16" t="e">
        <f>#REF!</f>
        <v>#REF!</v>
      </c>
      <c r="D21" s="1" t="str">
        <f>""</f>
        <v/>
      </c>
    </row>
    <row r="22" spans="1:4" ht="16.5" x14ac:dyDescent="0.15">
      <c r="A22" s="11" t="s">
        <v>149</v>
      </c>
      <c r="B22" s="11" t="s">
        <v>227</v>
      </c>
      <c r="C22" s="17" t="e">
        <f>#REF!</f>
        <v>#REF!</v>
      </c>
      <c r="D22" s="1" t="str">
        <f>""</f>
        <v/>
      </c>
    </row>
    <row r="23" spans="1:4" ht="16.5" x14ac:dyDescent="0.15">
      <c r="A23" s="12" t="s">
        <v>149</v>
      </c>
      <c r="B23" s="12" t="s">
        <v>19</v>
      </c>
      <c r="C23" s="16" t="e">
        <f>#REF!</f>
        <v>#REF!</v>
      </c>
      <c r="D23" s="1" t="str">
        <f>""</f>
        <v/>
      </c>
    </row>
    <row r="24" spans="1:4" ht="16.5" x14ac:dyDescent="0.15">
      <c r="A24" s="11" t="s">
        <v>149</v>
      </c>
      <c r="B24" s="11" t="s">
        <v>20</v>
      </c>
      <c r="C24" s="17" t="e">
        <f>#REF!</f>
        <v>#REF!</v>
      </c>
      <c r="D24" s="1" t="str">
        <f>""</f>
        <v/>
      </c>
    </row>
    <row r="25" spans="1:4" ht="16.5" x14ac:dyDescent="0.15">
      <c r="A25" s="12" t="s">
        <v>149</v>
      </c>
      <c r="B25" s="12" t="s">
        <v>21</v>
      </c>
      <c r="C25" s="16" t="e">
        <f>#REF!</f>
        <v>#REF!</v>
      </c>
      <c r="D25" s="1" t="str">
        <f>""</f>
        <v/>
      </c>
    </row>
    <row r="26" spans="1:4" ht="16.5" x14ac:dyDescent="0.15">
      <c r="A26" s="11" t="s">
        <v>147</v>
      </c>
      <c r="B26" s="11" t="s">
        <v>15</v>
      </c>
      <c r="C26" s="17" t="e">
        <f>#REF!</f>
        <v>#REF!</v>
      </c>
      <c r="D26" s="1" t="str">
        <f>""</f>
        <v/>
      </c>
    </row>
    <row r="27" spans="1:4" ht="16.5" x14ac:dyDescent="0.15">
      <c r="A27" s="12" t="s">
        <v>147</v>
      </c>
      <c r="B27" s="12" t="s">
        <v>16</v>
      </c>
      <c r="C27" s="16" t="e">
        <f>#REF!</f>
        <v>#REF!</v>
      </c>
      <c r="D27" s="1" t="str">
        <f>""</f>
        <v/>
      </c>
    </row>
    <row r="28" spans="1:4" ht="16.5" x14ac:dyDescent="0.15">
      <c r="A28" s="11" t="s">
        <v>147</v>
      </c>
      <c r="B28" s="11" t="s">
        <v>17</v>
      </c>
      <c r="C28" s="17" t="e">
        <f>#REF!</f>
        <v>#REF!</v>
      </c>
      <c r="D28" s="1" t="str">
        <f>""</f>
        <v/>
      </c>
    </row>
    <row r="29" spans="1:4" ht="16.5" x14ac:dyDescent="0.15">
      <c r="A29" s="12" t="s">
        <v>147</v>
      </c>
      <c r="B29" s="12" t="s">
        <v>227</v>
      </c>
      <c r="C29" s="16" t="e">
        <f>#REF!</f>
        <v>#REF!</v>
      </c>
      <c r="D29" s="1" t="str">
        <f>""</f>
        <v/>
      </c>
    </row>
    <row r="30" spans="1:4" ht="16.5" x14ac:dyDescent="0.15">
      <c r="A30" s="11" t="s">
        <v>147</v>
      </c>
      <c r="B30" s="11" t="s">
        <v>19</v>
      </c>
      <c r="C30" s="17" t="e">
        <f>#REF!</f>
        <v>#REF!</v>
      </c>
      <c r="D30" s="1" t="str">
        <f>""</f>
        <v/>
      </c>
    </row>
    <row r="31" spans="1:4" ht="16.5" x14ac:dyDescent="0.15">
      <c r="A31" s="12" t="s">
        <v>147</v>
      </c>
      <c r="B31" s="12" t="s">
        <v>20</v>
      </c>
      <c r="C31" s="16" t="e">
        <f>#REF!</f>
        <v>#REF!</v>
      </c>
      <c r="D31" s="1" t="str">
        <f>""</f>
        <v/>
      </c>
    </row>
    <row r="32" spans="1:4" ht="16.5" x14ac:dyDescent="0.15">
      <c r="A32" s="11" t="s">
        <v>147</v>
      </c>
      <c r="B32" s="11" t="s">
        <v>21</v>
      </c>
      <c r="C32" s="17" t="e">
        <f>#REF!</f>
        <v>#REF!</v>
      </c>
      <c r="D32" s="1" t="str">
        <f>""</f>
        <v/>
      </c>
    </row>
    <row r="33" spans="1:4" ht="16.5" x14ac:dyDescent="0.15">
      <c r="A33" s="12" t="s">
        <v>228</v>
      </c>
      <c r="B33" s="12" t="s">
        <v>15</v>
      </c>
      <c r="C33" s="16" t="e">
        <f>#REF!</f>
        <v>#REF!</v>
      </c>
      <c r="D33" s="1" t="str">
        <f>""</f>
        <v/>
      </c>
    </row>
    <row r="34" spans="1:4" ht="16.5" x14ac:dyDescent="0.15">
      <c r="A34" s="11" t="s">
        <v>228</v>
      </c>
      <c r="B34" s="11" t="s">
        <v>16</v>
      </c>
      <c r="C34" s="17" t="e">
        <f>#REF!</f>
        <v>#REF!</v>
      </c>
      <c r="D34" s="1" t="str">
        <f>""</f>
        <v/>
      </c>
    </row>
    <row r="35" spans="1:4" ht="16.5" x14ac:dyDescent="0.15">
      <c r="A35" s="12" t="s">
        <v>228</v>
      </c>
      <c r="B35" s="12" t="s">
        <v>17</v>
      </c>
      <c r="C35" s="16" t="e">
        <f>#REF!</f>
        <v>#REF!</v>
      </c>
      <c r="D35" s="1" t="str">
        <f>""</f>
        <v/>
      </c>
    </row>
    <row r="36" spans="1:4" ht="16.5" x14ac:dyDescent="0.15">
      <c r="A36" s="11" t="s">
        <v>228</v>
      </c>
      <c r="B36" s="11" t="s">
        <v>227</v>
      </c>
      <c r="C36" s="17" t="e">
        <f>#REF!</f>
        <v>#REF!</v>
      </c>
      <c r="D36" s="1" t="str">
        <f>""</f>
        <v/>
      </c>
    </row>
    <row r="37" spans="1:4" ht="16.5" x14ac:dyDescent="0.15">
      <c r="A37" s="12" t="s">
        <v>228</v>
      </c>
      <c r="B37" s="12" t="s">
        <v>19</v>
      </c>
      <c r="C37" s="16" t="e">
        <f>#REF!</f>
        <v>#REF!</v>
      </c>
      <c r="D37" s="1" t="str">
        <f>""</f>
        <v/>
      </c>
    </row>
    <row r="38" spans="1:4" ht="16.5" x14ac:dyDescent="0.15">
      <c r="A38" s="11" t="s">
        <v>228</v>
      </c>
      <c r="B38" s="11" t="s">
        <v>20</v>
      </c>
      <c r="C38" s="17" t="e">
        <f>#REF!</f>
        <v>#REF!</v>
      </c>
      <c r="D38" s="1" t="str">
        <f>""</f>
        <v/>
      </c>
    </row>
    <row r="39" spans="1:4" ht="16.5" x14ac:dyDescent="0.15">
      <c r="A39" s="12" t="s">
        <v>228</v>
      </c>
      <c r="B39" s="12" t="s">
        <v>21</v>
      </c>
      <c r="C39" s="16" t="e">
        <f>#REF!</f>
        <v>#REF!</v>
      </c>
      <c r="D39" s="1" t="str">
        <f>""</f>
        <v/>
      </c>
    </row>
    <row r="40" spans="1:4" ht="16.5" x14ac:dyDescent="0.15">
      <c r="A40" s="11">
        <v>3</v>
      </c>
      <c r="B40" s="11" t="s">
        <v>229</v>
      </c>
      <c r="C40" s="17" t="e">
        <f>#REF!</f>
        <v>#REF!</v>
      </c>
      <c r="D40" s="1" t="str">
        <f>""</f>
        <v/>
      </c>
    </row>
    <row r="41" spans="1:4" ht="16.5" x14ac:dyDescent="0.15">
      <c r="A41" s="12">
        <v>4</v>
      </c>
      <c r="B41" s="12" t="s">
        <v>230</v>
      </c>
      <c r="C41" s="16" t="e">
        <f>#REF!</f>
        <v>#REF!</v>
      </c>
      <c r="D41" s="1" t="str">
        <f>""</f>
        <v/>
      </c>
    </row>
    <row r="42" spans="1:4" ht="16.5" x14ac:dyDescent="0.15">
      <c r="A42" s="11" t="s">
        <v>136</v>
      </c>
      <c r="B42" s="11" t="s">
        <v>231</v>
      </c>
      <c r="C42" s="17" t="e">
        <f>#REF!</f>
        <v>#REF!</v>
      </c>
      <c r="D42" s="1" t="str">
        <f>""</f>
        <v/>
      </c>
    </row>
    <row r="43" spans="1:4" ht="16.5" x14ac:dyDescent="0.15">
      <c r="A43" s="12" t="s">
        <v>135</v>
      </c>
      <c r="B43" s="12" t="s">
        <v>231</v>
      </c>
      <c r="C43" s="16" t="e">
        <f>#REF!</f>
        <v>#REF!</v>
      </c>
      <c r="D43" s="1" t="str">
        <f>""</f>
        <v/>
      </c>
    </row>
    <row r="44" spans="1:4" ht="16.5" x14ac:dyDescent="0.15">
      <c r="A44" s="11" t="s">
        <v>134</v>
      </c>
      <c r="B44" s="11" t="s">
        <v>231</v>
      </c>
      <c r="C44" s="17" t="e">
        <f>#REF!</f>
        <v>#REF!</v>
      </c>
      <c r="D44" s="1" t="str">
        <f>""</f>
        <v/>
      </c>
    </row>
    <row r="45" spans="1:4" ht="16.5" x14ac:dyDescent="0.15">
      <c r="A45" s="12" t="s">
        <v>133</v>
      </c>
      <c r="B45" s="12" t="s">
        <v>231</v>
      </c>
      <c r="C45" s="16" t="e">
        <f>#REF!</f>
        <v>#REF!</v>
      </c>
      <c r="D45" s="1" t="str">
        <f>""</f>
        <v/>
      </c>
    </row>
    <row r="46" spans="1:4" ht="16.5" x14ac:dyDescent="0.15">
      <c r="A46" s="11" t="s">
        <v>232</v>
      </c>
      <c r="B46" s="11" t="s">
        <v>231</v>
      </c>
      <c r="C46" s="17" t="e">
        <f>#REF!</f>
        <v>#REF!</v>
      </c>
      <c r="D46" s="1" t="str">
        <f>""</f>
        <v/>
      </c>
    </row>
    <row r="47" spans="1:4" ht="16.5" x14ac:dyDescent="0.15">
      <c r="A47" s="12" t="s">
        <v>132</v>
      </c>
      <c r="B47" s="12" t="s">
        <v>233</v>
      </c>
      <c r="C47" s="16" t="b">
        <v>0</v>
      </c>
      <c r="D47" s="1" t="str">
        <f>""</f>
        <v/>
      </c>
    </row>
    <row r="48" spans="1:4" ht="16.5" x14ac:dyDescent="0.15">
      <c r="A48" s="11" t="s">
        <v>131</v>
      </c>
      <c r="B48" s="11" t="s">
        <v>234</v>
      </c>
      <c r="C48" s="17" t="b">
        <v>0</v>
      </c>
      <c r="D48" s="1" t="str">
        <f>""</f>
        <v/>
      </c>
    </row>
    <row r="49" spans="1:4" ht="16.5" x14ac:dyDescent="0.15">
      <c r="A49" s="12" t="s">
        <v>130</v>
      </c>
      <c r="B49" s="12" t="s">
        <v>235</v>
      </c>
      <c r="C49" s="16" t="b">
        <v>0</v>
      </c>
      <c r="D49" s="1" t="str">
        <f>""</f>
        <v/>
      </c>
    </row>
    <row r="50" spans="1:4" ht="16.5" x14ac:dyDescent="0.15">
      <c r="A50" s="11" t="s">
        <v>129</v>
      </c>
      <c r="B50" s="11" t="s">
        <v>236</v>
      </c>
      <c r="C50" s="17" t="b">
        <v>0</v>
      </c>
      <c r="D50" s="1" t="str">
        <f>""</f>
        <v/>
      </c>
    </row>
    <row r="51" spans="1:4" ht="16.5" x14ac:dyDescent="0.15">
      <c r="A51" s="12" t="s">
        <v>128</v>
      </c>
      <c r="B51" s="12" t="s">
        <v>237</v>
      </c>
      <c r="C51" s="16" t="b">
        <v>0</v>
      </c>
      <c r="D51" s="1" t="str">
        <f>""</f>
        <v/>
      </c>
    </row>
    <row r="52" spans="1:4" ht="16.5" x14ac:dyDescent="0.15">
      <c r="A52" s="11" t="s">
        <v>127</v>
      </c>
      <c r="B52" s="11" t="s">
        <v>238</v>
      </c>
      <c r="C52" s="17" t="b">
        <v>0</v>
      </c>
      <c r="D52" s="1" t="str">
        <f>""</f>
        <v/>
      </c>
    </row>
    <row r="53" spans="1:4" ht="16.5" x14ac:dyDescent="0.15">
      <c r="A53" s="12" t="s">
        <v>239</v>
      </c>
      <c r="B53" s="12" t="s">
        <v>240</v>
      </c>
      <c r="C53" s="16" t="b">
        <v>0</v>
      </c>
      <c r="D53" s="1" t="str">
        <f>""</f>
        <v/>
      </c>
    </row>
    <row r="54" spans="1:4" ht="16.5" x14ac:dyDescent="0.15">
      <c r="A54" s="11" t="s">
        <v>239</v>
      </c>
      <c r="B54" s="11" t="s">
        <v>241</v>
      </c>
      <c r="C54" s="17" t="e">
        <f>#REF!</f>
        <v>#REF!</v>
      </c>
      <c r="D54" s="1" t="str">
        <f>""</f>
        <v/>
      </c>
    </row>
    <row r="55" spans="1:4" ht="16.5" x14ac:dyDescent="0.15">
      <c r="A55" s="12" t="s">
        <v>242</v>
      </c>
      <c r="B55" s="12" t="s">
        <v>22</v>
      </c>
      <c r="C55" s="16" t="b">
        <v>0</v>
      </c>
      <c r="D55" s="1" t="str">
        <f>""</f>
        <v/>
      </c>
    </row>
    <row r="56" spans="1:4" ht="16.5" x14ac:dyDescent="0.15">
      <c r="A56" s="11">
        <v>7</v>
      </c>
      <c r="B56" s="11" t="s">
        <v>243</v>
      </c>
      <c r="C56" s="17" t="e">
        <f>#REF!</f>
        <v>#REF!</v>
      </c>
      <c r="D56" s="1" t="str">
        <f>""</f>
        <v/>
      </c>
    </row>
    <row r="57" spans="1:4" ht="16.5" x14ac:dyDescent="0.15">
      <c r="A57" s="12" t="s">
        <v>119</v>
      </c>
      <c r="B57" s="12" t="s">
        <v>244</v>
      </c>
      <c r="C57" s="16">
        <v>0</v>
      </c>
      <c r="D57" s="1" t="str">
        <f>""</f>
        <v/>
      </c>
    </row>
    <row r="58" spans="1:4" ht="16.5" x14ac:dyDescent="0.15">
      <c r="A58" s="11" t="s">
        <v>118</v>
      </c>
      <c r="B58" s="11" t="s">
        <v>245</v>
      </c>
      <c r="C58" s="17" t="e">
        <f>#REF!</f>
        <v>#REF!</v>
      </c>
      <c r="D58" s="1" t="str">
        <f>""</f>
        <v/>
      </c>
    </row>
    <row r="59" spans="1:4" ht="16.5" x14ac:dyDescent="0.15">
      <c r="A59" s="12" t="s">
        <v>114</v>
      </c>
      <c r="B59" s="12" t="s">
        <v>246</v>
      </c>
      <c r="C59" s="16" t="e">
        <f>#REF!</f>
        <v>#REF!</v>
      </c>
      <c r="D59" s="1" t="str">
        <f>""</f>
        <v/>
      </c>
    </row>
    <row r="60" spans="1:4" ht="16.5" x14ac:dyDescent="0.15">
      <c r="A60" s="11" t="s">
        <v>113</v>
      </c>
      <c r="B60" s="11" t="s">
        <v>247</v>
      </c>
      <c r="C60" s="17" t="b">
        <v>0</v>
      </c>
      <c r="D60" s="1" t="str">
        <f>""</f>
        <v/>
      </c>
    </row>
    <row r="61" spans="1:4" ht="16.5" x14ac:dyDescent="0.15">
      <c r="A61" s="12" t="s">
        <v>112</v>
      </c>
      <c r="B61" s="12" t="s">
        <v>248</v>
      </c>
      <c r="C61" s="16" t="b">
        <v>0</v>
      </c>
      <c r="D61" s="1" t="str">
        <f>""</f>
        <v/>
      </c>
    </row>
    <row r="62" spans="1:4" ht="16.5" x14ac:dyDescent="0.15">
      <c r="A62" s="11" t="s">
        <v>111</v>
      </c>
      <c r="B62" s="11" t="s">
        <v>249</v>
      </c>
      <c r="C62" s="17" t="b">
        <v>0</v>
      </c>
      <c r="D62" s="1" t="str">
        <f>""</f>
        <v/>
      </c>
    </row>
    <row r="63" spans="1:4" ht="16.5" x14ac:dyDescent="0.15">
      <c r="A63" s="12" t="s">
        <v>110</v>
      </c>
      <c r="B63" s="12" t="s">
        <v>250</v>
      </c>
      <c r="C63" s="16" t="b">
        <v>0</v>
      </c>
      <c r="D63" s="1" t="str">
        <f>""</f>
        <v/>
      </c>
    </row>
    <row r="64" spans="1:4" ht="16.5" x14ac:dyDescent="0.15">
      <c r="A64" s="11" t="s">
        <v>109</v>
      </c>
      <c r="B64" s="11" t="s">
        <v>251</v>
      </c>
      <c r="C64" s="17" t="b">
        <v>0</v>
      </c>
      <c r="D64" s="1" t="str">
        <f>""</f>
        <v/>
      </c>
    </row>
    <row r="65" spans="1:4" ht="16.5" x14ac:dyDescent="0.15">
      <c r="A65" s="12" t="s">
        <v>252</v>
      </c>
      <c r="B65" s="12" t="s">
        <v>253</v>
      </c>
      <c r="C65" s="16" t="b">
        <v>0</v>
      </c>
      <c r="D65" s="1" t="str">
        <f>""</f>
        <v/>
      </c>
    </row>
    <row r="66" spans="1:4" ht="16.5" x14ac:dyDescent="0.15">
      <c r="A66" s="11" t="s">
        <v>254</v>
      </c>
      <c r="B66" s="11" t="s">
        <v>255</v>
      </c>
      <c r="C66" s="17" t="b">
        <v>0</v>
      </c>
      <c r="D66" s="1" t="str">
        <f>""</f>
        <v/>
      </c>
    </row>
    <row r="67" spans="1:4" ht="16.5" x14ac:dyDescent="0.15">
      <c r="A67" s="12" t="s">
        <v>256</v>
      </c>
      <c r="B67" s="12" t="s">
        <v>257</v>
      </c>
      <c r="C67" s="16" t="b">
        <v>0</v>
      </c>
      <c r="D67" s="1" t="str">
        <f>""</f>
        <v/>
      </c>
    </row>
    <row r="68" spans="1:4" ht="16.5" x14ac:dyDescent="0.15">
      <c r="A68" s="11" t="s">
        <v>258</v>
      </c>
      <c r="B68" s="11" t="s">
        <v>240</v>
      </c>
      <c r="C68" s="17" t="b">
        <v>0</v>
      </c>
      <c r="D68" s="1" t="str">
        <f>""</f>
        <v/>
      </c>
    </row>
    <row r="69" spans="1:4" ht="16.5" x14ac:dyDescent="0.15">
      <c r="A69" s="12" t="s">
        <v>258</v>
      </c>
      <c r="B69" s="12" t="s">
        <v>241</v>
      </c>
      <c r="C69" s="16" t="e">
        <f>#REF!</f>
        <v>#REF!</v>
      </c>
      <c r="D69" s="1" t="str">
        <f>""</f>
        <v/>
      </c>
    </row>
    <row r="70" spans="1:4" ht="16.5" x14ac:dyDescent="0.15">
      <c r="A70" s="11" t="s">
        <v>259</v>
      </c>
      <c r="B70" s="11" t="s">
        <v>204</v>
      </c>
      <c r="C70" s="17" t="b">
        <v>0</v>
      </c>
      <c r="D70" s="1" t="str">
        <f>""</f>
        <v/>
      </c>
    </row>
    <row r="71" spans="1:4" ht="16.5" x14ac:dyDescent="0.15">
      <c r="A71" s="12" t="s">
        <v>108</v>
      </c>
      <c r="B71" s="12" t="s">
        <v>260</v>
      </c>
      <c r="C71" s="16" t="b">
        <v>0</v>
      </c>
      <c r="D71" s="1" t="str">
        <f>""</f>
        <v/>
      </c>
    </row>
    <row r="72" spans="1:4" ht="16.5" x14ac:dyDescent="0.15">
      <c r="A72" s="11" t="s">
        <v>107</v>
      </c>
      <c r="B72" s="11" t="s">
        <v>261</v>
      </c>
      <c r="C72" s="17" t="b">
        <v>0</v>
      </c>
      <c r="D72" s="1" t="str">
        <f>""</f>
        <v/>
      </c>
    </row>
    <row r="73" spans="1:4" ht="16.5" x14ac:dyDescent="0.15">
      <c r="A73" s="12" t="s">
        <v>106</v>
      </c>
      <c r="B73" s="12" t="s">
        <v>23</v>
      </c>
      <c r="C73" s="16" t="b">
        <v>0</v>
      </c>
      <c r="D73" s="1" t="str">
        <f>""</f>
        <v/>
      </c>
    </row>
    <row r="74" spans="1:4" ht="16.5" x14ac:dyDescent="0.15">
      <c r="A74" s="11" t="s">
        <v>105</v>
      </c>
      <c r="B74" s="11" t="s">
        <v>263</v>
      </c>
      <c r="C74" s="17" t="b">
        <v>0</v>
      </c>
      <c r="D74" s="1" t="str">
        <f>""</f>
        <v/>
      </c>
    </row>
    <row r="75" spans="1:4" ht="16.5" x14ac:dyDescent="0.15">
      <c r="A75" s="12" t="s">
        <v>262</v>
      </c>
      <c r="B75" s="12" t="s">
        <v>265</v>
      </c>
      <c r="C75" s="16" t="b">
        <v>0</v>
      </c>
      <c r="D75" s="1" t="str">
        <f>""</f>
        <v/>
      </c>
    </row>
    <row r="76" spans="1:4" ht="16.5" x14ac:dyDescent="0.15">
      <c r="A76" s="11" t="s">
        <v>264</v>
      </c>
      <c r="B76" s="11" t="s">
        <v>267</v>
      </c>
      <c r="C76" s="17" t="b">
        <v>0</v>
      </c>
      <c r="D76" s="1" t="str">
        <f>""</f>
        <v/>
      </c>
    </row>
    <row r="77" spans="1:4" ht="16.5" x14ac:dyDescent="0.15">
      <c r="A77" s="12" t="s">
        <v>266</v>
      </c>
      <c r="B77" s="12" t="s">
        <v>240</v>
      </c>
      <c r="C77" s="16" t="b">
        <v>0</v>
      </c>
      <c r="D77" s="1" t="str">
        <f>""</f>
        <v/>
      </c>
    </row>
    <row r="78" spans="1:4" ht="16.5" x14ac:dyDescent="0.15">
      <c r="A78" s="11" t="s">
        <v>266</v>
      </c>
      <c r="B78" s="11" t="s">
        <v>241</v>
      </c>
      <c r="C78" s="17" t="e">
        <f>#REF!</f>
        <v>#REF!</v>
      </c>
      <c r="D78" s="1" t="str">
        <f>""</f>
        <v/>
      </c>
    </row>
    <row r="79" spans="1:4" ht="16.5" x14ac:dyDescent="0.15">
      <c r="A79" s="12" t="s">
        <v>268</v>
      </c>
      <c r="B79" s="12" t="s">
        <v>204</v>
      </c>
      <c r="C79" s="16" t="b">
        <v>0</v>
      </c>
      <c r="D79" s="1" t="str">
        <f>""</f>
        <v/>
      </c>
    </row>
    <row r="80" spans="1:4" ht="16.5" x14ac:dyDescent="0.15">
      <c r="A80" s="11">
        <v>11</v>
      </c>
      <c r="B80" s="11" t="s">
        <v>269</v>
      </c>
      <c r="C80" s="17">
        <v>0</v>
      </c>
      <c r="D80" s="1" t="str">
        <f>""</f>
        <v/>
      </c>
    </row>
    <row r="81" spans="1:4" ht="16.5" x14ac:dyDescent="0.15">
      <c r="A81" s="12">
        <v>12</v>
      </c>
      <c r="B81" s="12" t="s">
        <v>270</v>
      </c>
      <c r="C81" s="16" t="e">
        <f>#REF!</f>
        <v>#REF!</v>
      </c>
      <c r="D81" s="1" t="str">
        <f>""</f>
        <v/>
      </c>
    </row>
    <row r="82" spans="1:4" ht="16.5" x14ac:dyDescent="0.15">
      <c r="A82" s="11">
        <v>13</v>
      </c>
      <c r="B82" s="11" t="s">
        <v>271</v>
      </c>
      <c r="C82" s="17" t="e">
        <f>IF(#REF!="","",#REF!)</f>
        <v>#REF!</v>
      </c>
      <c r="D82" s="1" t="str">
        <f>""</f>
        <v/>
      </c>
    </row>
    <row r="83" spans="1:4" ht="16.5" x14ac:dyDescent="0.15">
      <c r="A83" s="12">
        <v>14</v>
      </c>
      <c r="B83" s="12" t="s">
        <v>272</v>
      </c>
      <c r="C83" s="16" t="e">
        <f>#REF!</f>
        <v>#REF!</v>
      </c>
      <c r="D83" s="1" t="str">
        <f>""</f>
        <v/>
      </c>
    </row>
    <row r="84" spans="1:4" ht="16.5" x14ac:dyDescent="0.15">
      <c r="A84" s="11">
        <v>15</v>
      </c>
      <c r="B84" s="11" t="s">
        <v>273</v>
      </c>
      <c r="C84" s="17" t="e">
        <f>#REF!</f>
        <v>#REF!</v>
      </c>
      <c r="D84" s="1" t="str">
        <f>""</f>
        <v/>
      </c>
    </row>
    <row r="85" spans="1:4" ht="16.5" x14ac:dyDescent="0.15">
      <c r="A85" s="12">
        <v>16</v>
      </c>
      <c r="B85" s="12" t="s">
        <v>274</v>
      </c>
      <c r="C85" s="16" t="e">
        <f>#REF!</f>
        <v>#REF!</v>
      </c>
      <c r="D85" s="1" t="str">
        <f>""</f>
        <v/>
      </c>
    </row>
    <row r="86" spans="1:4" ht="16.5" x14ac:dyDescent="0.15">
      <c r="A86" s="11" t="s">
        <v>275</v>
      </c>
      <c r="B86" s="11" t="s">
        <v>276</v>
      </c>
      <c r="C86" s="17">
        <v>0</v>
      </c>
      <c r="D86" s="1" t="str">
        <f>""</f>
        <v/>
      </c>
    </row>
    <row r="87" spans="1:4" ht="16.5" x14ac:dyDescent="0.15">
      <c r="A87" s="12" t="s">
        <v>275</v>
      </c>
      <c r="B87" s="12" t="s">
        <v>241</v>
      </c>
      <c r="C87" s="16" t="e">
        <f>#REF!</f>
        <v>#REF!</v>
      </c>
      <c r="D87" s="1" t="str">
        <f>""</f>
        <v/>
      </c>
    </row>
    <row r="88" spans="1:4" ht="16.5" x14ac:dyDescent="0.15">
      <c r="A88" s="11" t="s">
        <v>277</v>
      </c>
      <c r="B88" s="11" t="s">
        <v>24</v>
      </c>
      <c r="C88" s="17">
        <v>0</v>
      </c>
      <c r="D88" s="1" t="str">
        <f>""</f>
        <v/>
      </c>
    </row>
    <row r="89" spans="1:4" ht="16.5" x14ac:dyDescent="0.15">
      <c r="A89" s="12" t="s">
        <v>277</v>
      </c>
      <c r="B89" s="12" t="s">
        <v>386</v>
      </c>
      <c r="C89" s="16" t="b">
        <v>0</v>
      </c>
      <c r="D89" s="1" t="str">
        <f>""</f>
        <v/>
      </c>
    </row>
    <row r="90" spans="1:4" ht="16.5" x14ac:dyDescent="0.15">
      <c r="A90" s="11" t="s">
        <v>277</v>
      </c>
      <c r="B90" s="11" t="s">
        <v>241</v>
      </c>
      <c r="C90" s="17" t="e">
        <f>#REF!</f>
        <v>#REF!</v>
      </c>
      <c r="D90" s="1" t="str">
        <f>""</f>
        <v/>
      </c>
    </row>
    <row r="91" spans="1:4" ht="16.5" x14ac:dyDescent="0.15">
      <c r="A91" s="12" t="s">
        <v>387</v>
      </c>
      <c r="B91" s="12" t="s">
        <v>388</v>
      </c>
      <c r="C91" s="16" t="e">
        <f>#REF!</f>
        <v>#REF!</v>
      </c>
      <c r="D91" s="1" t="str">
        <f>""</f>
        <v/>
      </c>
    </row>
    <row r="92" spans="1:4" ht="16.5" x14ac:dyDescent="0.15">
      <c r="A92" s="11">
        <v>18</v>
      </c>
      <c r="B92" s="11" t="s">
        <v>278</v>
      </c>
      <c r="C92" s="17">
        <v>0</v>
      </c>
      <c r="D92" s="1" t="str">
        <f>""</f>
        <v/>
      </c>
    </row>
    <row r="93" spans="1:4" ht="16.5" x14ac:dyDescent="0.15">
      <c r="A93" s="12" t="s">
        <v>279</v>
      </c>
      <c r="B93" s="12" t="s">
        <v>280</v>
      </c>
      <c r="C93" s="16">
        <v>0</v>
      </c>
      <c r="D93" s="1" t="str">
        <f>""</f>
        <v/>
      </c>
    </row>
    <row r="94" spans="1:4" ht="16.5" x14ac:dyDescent="0.15">
      <c r="A94" s="11" t="s">
        <v>279</v>
      </c>
      <c r="B94" s="11" t="s">
        <v>389</v>
      </c>
      <c r="C94" s="17" t="e">
        <f>#REF!</f>
        <v>#REF!</v>
      </c>
      <c r="D94" s="1" t="str">
        <f>""</f>
        <v/>
      </c>
    </row>
    <row r="95" spans="1:4" ht="16.5" x14ac:dyDescent="0.15">
      <c r="A95" s="12" t="s">
        <v>279</v>
      </c>
      <c r="B95" s="12" t="s">
        <v>390</v>
      </c>
      <c r="C95" s="16" t="e">
        <f>#REF!</f>
        <v>#REF!</v>
      </c>
      <c r="D95" s="1" t="str">
        <f>""</f>
        <v/>
      </c>
    </row>
    <row r="96" spans="1:4" ht="16.5" x14ac:dyDescent="0.15">
      <c r="A96" s="11" t="s">
        <v>279</v>
      </c>
      <c r="B96" s="11" t="s">
        <v>391</v>
      </c>
      <c r="C96" s="17" t="e">
        <f>#REF!</f>
        <v>#REF!</v>
      </c>
      <c r="D96" s="1" t="str">
        <f>""</f>
        <v/>
      </c>
    </row>
    <row r="97" spans="1:4" ht="16.5" x14ac:dyDescent="0.15">
      <c r="A97" s="12" t="s">
        <v>281</v>
      </c>
      <c r="B97" s="12" t="s">
        <v>282</v>
      </c>
      <c r="C97" s="16" t="e">
        <f>#REF!</f>
        <v>#REF!</v>
      </c>
      <c r="D97" s="1" t="str">
        <f>""</f>
        <v/>
      </c>
    </row>
    <row r="98" spans="1:4" ht="16.5" x14ac:dyDescent="0.15">
      <c r="A98" s="11" t="s">
        <v>283</v>
      </c>
      <c r="B98" s="11" t="s">
        <v>284</v>
      </c>
      <c r="C98" s="17" t="b">
        <v>0</v>
      </c>
      <c r="D98" s="1" t="str">
        <f>""</f>
        <v/>
      </c>
    </row>
    <row r="99" spans="1:4" ht="16.5" x14ac:dyDescent="0.15">
      <c r="A99" s="12" t="s">
        <v>283</v>
      </c>
      <c r="B99" s="12" t="s">
        <v>285</v>
      </c>
      <c r="C99" s="16" t="e">
        <f>#REF!</f>
        <v>#REF!</v>
      </c>
      <c r="D99" s="1" t="str">
        <f>""</f>
        <v/>
      </c>
    </row>
    <row r="100" spans="1:4" ht="16.5" x14ac:dyDescent="0.15">
      <c r="A100" s="11" t="s">
        <v>286</v>
      </c>
      <c r="B100" s="11" t="s">
        <v>287</v>
      </c>
      <c r="C100" s="17" t="b">
        <v>0</v>
      </c>
      <c r="D100" s="1" t="str">
        <f>""</f>
        <v/>
      </c>
    </row>
    <row r="101" spans="1:4" ht="16.5" x14ac:dyDescent="0.15">
      <c r="A101" s="12" t="s">
        <v>286</v>
      </c>
      <c r="B101" s="12" t="s">
        <v>285</v>
      </c>
      <c r="C101" s="16" t="e">
        <f>#REF!</f>
        <v>#REF!</v>
      </c>
      <c r="D101" s="1" t="str">
        <f>""</f>
        <v/>
      </c>
    </row>
    <row r="102" spans="1:4" ht="16.5" x14ac:dyDescent="0.15">
      <c r="A102" s="11" t="s">
        <v>288</v>
      </c>
      <c r="B102" s="11" t="s">
        <v>289</v>
      </c>
      <c r="C102" s="17" t="b">
        <v>0</v>
      </c>
      <c r="D102" s="1" t="str">
        <f>""</f>
        <v/>
      </c>
    </row>
    <row r="103" spans="1:4" ht="16.5" x14ac:dyDescent="0.15">
      <c r="A103" s="12" t="s">
        <v>288</v>
      </c>
      <c r="B103" s="12" t="s">
        <v>285</v>
      </c>
      <c r="C103" s="16" t="e">
        <f>#REF!</f>
        <v>#REF!</v>
      </c>
      <c r="D103" s="1" t="str">
        <f>""</f>
        <v/>
      </c>
    </row>
    <row r="104" spans="1:4" ht="16.5" x14ac:dyDescent="0.15">
      <c r="A104" s="11" t="s">
        <v>290</v>
      </c>
      <c r="B104" s="11" t="s">
        <v>291</v>
      </c>
      <c r="C104" s="17" t="b">
        <v>0</v>
      </c>
      <c r="D104" s="1" t="str">
        <f>""</f>
        <v/>
      </c>
    </row>
    <row r="105" spans="1:4" ht="16.5" x14ac:dyDescent="0.15">
      <c r="A105" s="12" t="s">
        <v>290</v>
      </c>
      <c r="B105" s="12" t="s">
        <v>285</v>
      </c>
      <c r="C105" s="16" t="e">
        <f>#REF!</f>
        <v>#REF!</v>
      </c>
      <c r="D105" s="1" t="str">
        <f>""</f>
        <v/>
      </c>
    </row>
    <row r="106" spans="1:4" ht="16.5" x14ac:dyDescent="0.15">
      <c r="A106" s="11" t="s">
        <v>292</v>
      </c>
      <c r="B106" s="11" t="s">
        <v>16</v>
      </c>
      <c r="C106" s="17" t="b">
        <v>0</v>
      </c>
      <c r="D106" s="1" t="str">
        <f>""</f>
        <v/>
      </c>
    </row>
    <row r="107" spans="1:4" ht="16.5" x14ac:dyDescent="0.15">
      <c r="A107" s="12" t="s">
        <v>293</v>
      </c>
      <c r="B107" s="12" t="s">
        <v>294</v>
      </c>
      <c r="C107" s="16" t="b">
        <v>0</v>
      </c>
      <c r="D107" s="1" t="str">
        <f>""</f>
        <v/>
      </c>
    </row>
    <row r="108" spans="1:4" ht="16.5" x14ac:dyDescent="0.15">
      <c r="A108" s="11" t="s">
        <v>295</v>
      </c>
      <c r="B108" s="11" t="s">
        <v>18</v>
      </c>
      <c r="C108" s="17" t="b">
        <v>0</v>
      </c>
      <c r="D108" s="1" t="str">
        <f>""</f>
        <v/>
      </c>
    </row>
    <row r="109" spans="1:4" ht="16.5" x14ac:dyDescent="0.15">
      <c r="A109" s="12" t="s">
        <v>296</v>
      </c>
      <c r="B109" s="12" t="s">
        <v>25</v>
      </c>
      <c r="C109" s="16" t="b">
        <v>0</v>
      </c>
      <c r="D109" s="1" t="str">
        <f>""</f>
        <v/>
      </c>
    </row>
    <row r="110" spans="1:4" ht="16.5" x14ac:dyDescent="0.15">
      <c r="A110" s="11" t="s">
        <v>297</v>
      </c>
      <c r="B110" s="11" t="s">
        <v>17</v>
      </c>
      <c r="C110" s="17" t="b">
        <v>0</v>
      </c>
      <c r="D110" s="1" t="str">
        <f>""</f>
        <v/>
      </c>
    </row>
    <row r="111" spans="1:4" ht="16.5" x14ac:dyDescent="0.15">
      <c r="A111" s="12" t="s">
        <v>298</v>
      </c>
      <c r="B111" s="12" t="s">
        <v>299</v>
      </c>
      <c r="C111" s="16" t="b">
        <v>0</v>
      </c>
      <c r="D111" s="1" t="str">
        <f>""</f>
        <v/>
      </c>
    </row>
    <row r="112" spans="1:4" ht="16.5" x14ac:dyDescent="0.15">
      <c r="A112" s="11" t="s">
        <v>392</v>
      </c>
      <c r="B112" s="11" t="s">
        <v>394</v>
      </c>
      <c r="C112" s="17" t="b">
        <v>0</v>
      </c>
      <c r="D112" s="1" t="str">
        <f>""</f>
        <v/>
      </c>
    </row>
    <row r="113" spans="1:4" ht="16.5" x14ac:dyDescent="0.15">
      <c r="A113" s="12" t="s">
        <v>393</v>
      </c>
      <c r="B113" s="12" t="s">
        <v>240</v>
      </c>
      <c r="C113" s="16" t="b">
        <v>0</v>
      </c>
      <c r="D113" s="1" t="str">
        <f>""</f>
        <v/>
      </c>
    </row>
    <row r="114" spans="1:4" ht="16.5" x14ac:dyDescent="0.15">
      <c r="A114" s="11" t="s">
        <v>300</v>
      </c>
      <c r="B114" s="11" t="s">
        <v>241</v>
      </c>
      <c r="C114" s="17" t="e">
        <f>#REF!</f>
        <v>#REF!</v>
      </c>
      <c r="D114" s="1" t="str">
        <f>""</f>
        <v/>
      </c>
    </row>
    <row r="115" spans="1:4" ht="16.5" x14ac:dyDescent="0.15">
      <c r="A115" s="12" t="s">
        <v>396</v>
      </c>
      <c r="B115" s="12" t="s">
        <v>395</v>
      </c>
      <c r="C115" s="16" t="e">
        <f>#REF!</f>
        <v>#REF!</v>
      </c>
      <c r="D115" s="1" t="str">
        <f>""</f>
        <v/>
      </c>
    </row>
    <row r="116" spans="1:4" ht="16.5" x14ac:dyDescent="0.15">
      <c r="A116" s="11" t="s">
        <v>301</v>
      </c>
      <c r="B116" s="11" t="s">
        <v>26</v>
      </c>
      <c r="C116" s="17" t="b">
        <v>0</v>
      </c>
      <c r="D116" s="1" t="str">
        <f>""</f>
        <v/>
      </c>
    </row>
    <row r="117" spans="1:4" ht="16.5" x14ac:dyDescent="0.15">
      <c r="A117" s="12" t="s">
        <v>302</v>
      </c>
      <c r="B117" s="12" t="s">
        <v>27</v>
      </c>
      <c r="C117" s="16" t="b">
        <v>0</v>
      </c>
      <c r="D117" s="1" t="str">
        <f>""</f>
        <v/>
      </c>
    </row>
    <row r="118" spans="1:4" ht="16.5" x14ac:dyDescent="0.15">
      <c r="A118" s="11" t="s">
        <v>303</v>
      </c>
      <c r="B118" s="11" t="s">
        <v>402</v>
      </c>
      <c r="C118" s="17" t="b">
        <v>0</v>
      </c>
      <c r="D118" s="1" t="str">
        <f>""</f>
        <v/>
      </c>
    </row>
    <row r="119" spans="1:4" ht="16.5" x14ac:dyDescent="0.15">
      <c r="A119" s="12" t="s">
        <v>397</v>
      </c>
      <c r="B119" s="12" t="s">
        <v>28</v>
      </c>
      <c r="C119" s="16" t="b">
        <v>0</v>
      </c>
      <c r="D119" s="1" t="str">
        <f>""</f>
        <v/>
      </c>
    </row>
    <row r="120" spans="1:4" ht="16.5" x14ac:dyDescent="0.15">
      <c r="A120" s="11" t="s">
        <v>304</v>
      </c>
      <c r="B120" s="11" t="s">
        <v>29</v>
      </c>
      <c r="C120" s="17" t="b">
        <v>0</v>
      </c>
      <c r="D120" s="1" t="str">
        <f>""</f>
        <v/>
      </c>
    </row>
    <row r="121" spans="1:4" ht="16.5" x14ac:dyDescent="0.15">
      <c r="A121" s="12" t="s">
        <v>398</v>
      </c>
      <c r="B121" s="12" t="s">
        <v>205</v>
      </c>
      <c r="C121" s="16" t="b">
        <v>0</v>
      </c>
      <c r="D121" s="1" t="str">
        <f>""</f>
        <v/>
      </c>
    </row>
    <row r="122" spans="1:4" ht="16.5" x14ac:dyDescent="0.15">
      <c r="A122" s="11" t="s">
        <v>307</v>
      </c>
      <c r="B122" s="11" t="s">
        <v>305</v>
      </c>
      <c r="C122" s="17" t="b">
        <v>0</v>
      </c>
      <c r="D122" s="1" t="str">
        <f>""</f>
        <v/>
      </c>
    </row>
    <row r="123" spans="1:4" ht="16.5" x14ac:dyDescent="0.15">
      <c r="A123" s="12" t="s">
        <v>399</v>
      </c>
      <c r="B123" s="12" t="s">
        <v>306</v>
      </c>
      <c r="C123" s="16" t="b">
        <v>0</v>
      </c>
      <c r="D123" s="1" t="str">
        <f>""</f>
        <v/>
      </c>
    </row>
    <row r="124" spans="1:4" ht="16.5" x14ac:dyDescent="0.15">
      <c r="A124" s="11" t="s">
        <v>310</v>
      </c>
      <c r="B124" s="11" t="s">
        <v>308</v>
      </c>
      <c r="C124" s="17" t="b">
        <v>0</v>
      </c>
      <c r="D124" s="1" t="str">
        <f>""</f>
        <v/>
      </c>
    </row>
    <row r="125" spans="1:4" ht="16.5" x14ac:dyDescent="0.15">
      <c r="A125" s="12" t="s">
        <v>400</v>
      </c>
      <c r="B125" s="12" t="s">
        <v>309</v>
      </c>
      <c r="C125" s="16" t="b">
        <v>0</v>
      </c>
      <c r="D125" s="1" t="str">
        <f>""</f>
        <v/>
      </c>
    </row>
    <row r="126" spans="1:4" ht="16.5" x14ac:dyDescent="0.15">
      <c r="A126" s="11" t="s">
        <v>410</v>
      </c>
      <c r="B126" s="11" t="s">
        <v>240</v>
      </c>
      <c r="C126" s="17" t="b">
        <v>0</v>
      </c>
      <c r="D126" s="1" t="str">
        <f>""</f>
        <v/>
      </c>
    </row>
    <row r="127" spans="1:4" ht="16.5" x14ac:dyDescent="0.15">
      <c r="A127" s="12" t="s">
        <v>401</v>
      </c>
      <c r="B127" s="12" t="s">
        <v>241</v>
      </c>
      <c r="C127" s="16" t="e">
        <f>#REF!</f>
        <v>#REF!</v>
      </c>
      <c r="D127" s="1" t="str">
        <f>""</f>
        <v/>
      </c>
    </row>
    <row r="128" spans="1:4" ht="16.5" x14ac:dyDescent="0.15">
      <c r="A128" s="11">
        <v>23</v>
      </c>
      <c r="B128" s="11" t="s">
        <v>311</v>
      </c>
      <c r="C128" s="17" t="e">
        <f>#REF!</f>
        <v>#REF!</v>
      </c>
      <c r="D128" s="1" t="str">
        <f>""</f>
        <v/>
      </c>
    </row>
    <row r="129" spans="1:4" ht="16.5" x14ac:dyDescent="0.15">
      <c r="A129" s="12" t="s">
        <v>312</v>
      </c>
      <c r="B129" s="12" t="s">
        <v>30</v>
      </c>
      <c r="C129" s="16" t="b">
        <v>0</v>
      </c>
      <c r="D129" s="1" t="str">
        <f>""</f>
        <v/>
      </c>
    </row>
    <row r="130" spans="1:4" ht="16.5" x14ac:dyDescent="0.15">
      <c r="A130" s="11" t="s">
        <v>313</v>
      </c>
      <c r="B130" s="11" t="s">
        <v>314</v>
      </c>
      <c r="C130" s="17" t="b">
        <v>0</v>
      </c>
      <c r="D130" s="1" t="str">
        <f>""</f>
        <v/>
      </c>
    </row>
    <row r="131" spans="1:4" ht="16.5" x14ac:dyDescent="0.15">
      <c r="A131" s="12" t="s">
        <v>315</v>
      </c>
      <c r="B131" s="12" t="s">
        <v>31</v>
      </c>
      <c r="C131" s="16" t="b">
        <v>0</v>
      </c>
      <c r="D131" s="1" t="str">
        <f>""</f>
        <v/>
      </c>
    </row>
    <row r="132" spans="1:4" ht="16.5" x14ac:dyDescent="0.15">
      <c r="A132" s="11" t="s">
        <v>316</v>
      </c>
      <c r="B132" s="11" t="s">
        <v>32</v>
      </c>
      <c r="C132" s="17" t="b">
        <v>0</v>
      </c>
      <c r="D132" s="1" t="str">
        <f>""</f>
        <v/>
      </c>
    </row>
    <row r="133" spans="1:4" ht="16.5" x14ac:dyDescent="0.15">
      <c r="A133" s="12" t="s">
        <v>317</v>
      </c>
      <c r="B133" s="12" t="s">
        <v>206</v>
      </c>
      <c r="C133" s="16" t="b">
        <v>0</v>
      </c>
      <c r="D133" s="1" t="str">
        <f>""</f>
        <v/>
      </c>
    </row>
    <row r="134" spans="1:4" ht="16.5" x14ac:dyDescent="0.15">
      <c r="A134" s="11" t="s">
        <v>318</v>
      </c>
      <c r="B134" s="11" t="s">
        <v>33</v>
      </c>
      <c r="C134" s="17" t="b">
        <v>0</v>
      </c>
      <c r="D134" s="1" t="str">
        <f>""</f>
        <v/>
      </c>
    </row>
    <row r="135" spans="1:4" ht="16.5" x14ac:dyDescent="0.15">
      <c r="A135" s="12" t="s">
        <v>404</v>
      </c>
      <c r="B135" s="12" t="s">
        <v>403</v>
      </c>
      <c r="C135" s="16" t="b">
        <v>0</v>
      </c>
      <c r="D135" s="1" t="str">
        <f>""</f>
        <v/>
      </c>
    </row>
    <row r="136" spans="1:4" ht="16.5" x14ac:dyDescent="0.15">
      <c r="A136" s="11" t="s">
        <v>319</v>
      </c>
      <c r="B136" s="11" t="s">
        <v>34</v>
      </c>
      <c r="C136" s="17" t="b">
        <v>0</v>
      </c>
      <c r="D136" s="1" t="str">
        <f>""</f>
        <v/>
      </c>
    </row>
    <row r="137" spans="1:4" ht="16.5" x14ac:dyDescent="0.15">
      <c r="A137" s="12" t="s">
        <v>405</v>
      </c>
      <c r="B137" s="12" t="s">
        <v>35</v>
      </c>
      <c r="C137" s="16" t="b">
        <v>0</v>
      </c>
      <c r="D137" s="1" t="str">
        <f>""</f>
        <v/>
      </c>
    </row>
    <row r="138" spans="1:4" ht="16.5" x14ac:dyDescent="0.15">
      <c r="A138" s="11" t="s">
        <v>320</v>
      </c>
      <c r="B138" s="11" t="s">
        <v>36</v>
      </c>
      <c r="C138" s="17" t="b">
        <v>0</v>
      </c>
      <c r="D138" s="1" t="str">
        <f>""</f>
        <v/>
      </c>
    </row>
    <row r="139" spans="1:4" ht="16.5" x14ac:dyDescent="0.15">
      <c r="A139" s="12" t="s">
        <v>406</v>
      </c>
      <c r="B139" s="12" t="s">
        <v>37</v>
      </c>
      <c r="C139" s="16" t="b">
        <v>0</v>
      </c>
      <c r="D139" s="1" t="str">
        <f>""</f>
        <v/>
      </c>
    </row>
    <row r="140" spans="1:4" ht="16.5" x14ac:dyDescent="0.15">
      <c r="A140" s="11" t="s">
        <v>321</v>
      </c>
      <c r="B140" s="11" t="s">
        <v>38</v>
      </c>
      <c r="C140" s="17" t="b">
        <v>0</v>
      </c>
      <c r="D140" s="1" t="str">
        <f>""</f>
        <v/>
      </c>
    </row>
    <row r="141" spans="1:4" ht="16.5" x14ac:dyDescent="0.15">
      <c r="A141" s="12" t="s">
        <v>407</v>
      </c>
      <c r="B141" s="12" t="s">
        <v>207</v>
      </c>
      <c r="C141" s="16" t="b">
        <v>0</v>
      </c>
      <c r="D141" s="1" t="str">
        <f>""</f>
        <v/>
      </c>
    </row>
    <row r="142" spans="1:4" ht="16.5" x14ac:dyDescent="0.15">
      <c r="A142" s="11" t="s">
        <v>322</v>
      </c>
      <c r="B142" s="11" t="s">
        <v>39</v>
      </c>
      <c r="C142" s="17" t="b">
        <v>0</v>
      </c>
      <c r="D142" s="1" t="str">
        <f>""</f>
        <v/>
      </c>
    </row>
    <row r="143" spans="1:4" ht="16.5" x14ac:dyDescent="0.15">
      <c r="A143" s="12" t="s">
        <v>408</v>
      </c>
      <c r="B143" s="12" t="s">
        <v>323</v>
      </c>
      <c r="C143" s="16" t="b">
        <v>0</v>
      </c>
      <c r="D143" s="1" t="str">
        <f>""</f>
        <v/>
      </c>
    </row>
    <row r="144" spans="1:4" ht="16.5" x14ac:dyDescent="0.15">
      <c r="A144" s="11" t="s">
        <v>325</v>
      </c>
      <c r="B144" s="11" t="s">
        <v>324</v>
      </c>
      <c r="C144" s="17" t="e">
        <f>#REF!</f>
        <v>#REF!</v>
      </c>
      <c r="D144" s="1" t="str">
        <f>""</f>
        <v/>
      </c>
    </row>
    <row r="145" spans="1:4" ht="16.5" x14ac:dyDescent="0.15">
      <c r="A145" s="12" t="s">
        <v>409</v>
      </c>
      <c r="B145" s="12" t="s">
        <v>240</v>
      </c>
      <c r="C145" s="16" t="b">
        <v>0</v>
      </c>
      <c r="D145" s="1" t="str">
        <f>""</f>
        <v/>
      </c>
    </row>
    <row r="146" spans="1:4" ht="16.5" x14ac:dyDescent="0.15">
      <c r="A146" s="11" t="s">
        <v>411</v>
      </c>
      <c r="B146" s="11" t="s">
        <v>241</v>
      </c>
      <c r="C146" s="17" t="e">
        <f>#REF!</f>
        <v>#REF!</v>
      </c>
      <c r="D146" s="1" t="str">
        <f>""</f>
        <v/>
      </c>
    </row>
    <row r="147" spans="1:4" ht="16.5" x14ac:dyDescent="0.15">
      <c r="A147" s="12">
        <v>25</v>
      </c>
      <c r="B147" s="12" t="s">
        <v>326</v>
      </c>
      <c r="C147" s="16" t="e">
        <f>#REF!</f>
        <v>#REF!</v>
      </c>
      <c r="D147" s="1" t="str">
        <f>""</f>
        <v/>
      </c>
    </row>
    <row r="148" spans="1:4" ht="16.5" x14ac:dyDescent="0.15">
      <c r="A148" s="11">
        <v>26</v>
      </c>
      <c r="B148" s="11" t="s">
        <v>327</v>
      </c>
      <c r="C148" s="17" t="e">
        <f>IF(#REF!="","",#REF!)</f>
        <v>#REF!</v>
      </c>
      <c r="D148" s="1" t="str">
        <f>""</f>
        <v/>
      </c>
    </row>
    <row r="149" spans="1:4" ht="16.5" x14ac:dyDescent="0.15">
      <c r="A149" s="12">
        <v>27</v>
      </c>
      <c r="B149" s="12" t="s">
        <v>328</v>
      </c>
      <c r="C149" s="16" t="e">
        <f>#REF!</f>
        <v>#REF!</v>
      </c>
      <c r="D149" s="1" t="str">
        <f>""</f>
        <v/>
      </c>
    </row>
    <row r="150" spans="1:4" ht="16.5" x14ac:dyDescent="0.15">
      <c r="A150" s="11" t="s">
        <v>329</v>
      </c>
      <c r="B150" s="11" t="s">
        <v>330</v>
      </c>
      <c r="C150" s="17">
        <v>0</v>
      </c>
      <c r="D150" s="1" t="str">
        <f>""</f>
        <v/>
      </c>
    </row>
    <row r="151" spans="1:4" ht="16.5" x14ac:dyDescent="0.15">
      <c r="A151" s="12" t="s">
        <v>331</v>
      </c>
      <c r="B151" s="12" t="s">
        <v>245</v>
      </c>
      <c r="C151" s="16" t="e">
        <f>#REF!</f>
        <v>#REF!</v>
      </c>
      <c r="D151" s="1" t="str">
        <f>""</f>
        <v/>
      </c>
    </row>
    <row r="152" spans="1:4" ht="16.5" x14ac:dyDescent="0.15">
      <c r="A152" s="11" t="s">
        <v>332</v>
      </c>
      <c r="B152" s="11" t="s">
        <v>333</v>
      </c>
      <c r="C152" s="17">
        <v>0</v>
      </c>
      <c r="D152" s="1" t="str">
        <f>""</f>
        <v/>
      </c>
    </row>
    <row r="153" spans="1:4" ht="16.5" x14ac:dyDescent="0.15">
      <c r="A153" s="12" t="s">
        <v>334</v>
      </c>
      <c r="B153" s="12" t="s">
        <v>245</v>
      </c>
      <c r="C153" s="16" t="e">
        <f>#REF!</f>
        <v>#REF!</v>
      </c>
      <c r="D153" s="1" t="str">
        <f>""</f>
        <v/>
      </c>
    </row>
    <row r="154" spans="1:4" ht="16.5" x14ac:dyDescent="0.15">
      <c r="A154" s="11" t="s">
        <v>335</v>
      </c>
      <c r="B154" s="11" t="s">
        <v>336</v>
      </c>
      <c r="C154" s="17" t="b">
        <v>0</v>
      </c>
      <c r="D154" s="1" t="str">
        <f>""</f>
        <v/>
      </c>
    </row>
    <row r="155" spans="1:4" ht="16.5" x14ac:dyDescent="0.15">
      <c r="A155" s="12" t="s">
        <v>335</v>
      </c>
      <c r="B155" s="12" t="s">
        <v>337</v>
      </c>
      <c r="C155" s="16" t="e">
        <f>#REF!</f>
        <v>#REF!</v>
      </c>
      <c r="D155" s="1" t="str">
        <f>""</f>
        <v/>
      </c>
    </row>
    <row r="156" spans="1:4" ht="16.5" x14ac:dyDescent="0.15">
      <c r="A156" s="11" t="s">
        <v>335</v>
      </c>
      <c r="B156" s="11" t="s">
        <v>338</v>
      </c>
      <c r="C156" s="17" t="e">
        <f>#REF!</f>
        <v>#REF!</v>
      </c>
      <c r="D156" s="1" t="str">
        <f>""</f>
        <v/>
      </c>
    </row>
    <row r="157" spans="1:4" ht="16.5" x14ac:dyDescent="0.15">
      <c r="A157" s="12" t="s">
        <v>339</v>
      </c>
      <c r="B157" s="12" t="s">
        <v>340</v>
      </c>
      <c r="C157" s="16" t="b">
        <v>0</v>
      </c>
      <c r="D157" s="1" t="str">
        <f>""</f>
        <v/>
      </c>
    </row>
    <row r="158" spans="1:4" ht="16.5" x14ac:dyDescent="0.15">
      <c r="A158" s="11" t="s">
        <v>339</v>
      </c>
      <c r="B158" s="11" t="s">
        <v>337</v>
      </c>
      <c r="C158" s="17" t="e">
        <f>#REF!</f>
        <v>#REF!</v>
      </c>
      <c r="D158" s="1" t="str">
        <f>""</f>
        <v/>
      </c>
    </row>
    <row r="159" spans="1:4" ht="16.5" x14ac:dyDescent="0.15">
      <c r="A159" s="12" t="s">
        <v>339</v>
      </c>
      <c r="B159" s="12" t="s">
        <v>338</v>
      </c>
      <c r="C159" s="16" t="e">
        <f>#REF!</f>
        <v>#REF!</v>
      </c>
      <c r="D159" s="1" t="str">
        <f>""</f>
        <v/>
      </c>
    </row>
    <row r="160" spans="1:4" ht="16.5" x14ac:dyDescent="0.15">
      <c r="A160" s="11" t="s">
        <v>341</v>
      </c>
      <c r="B160" s="11" t="s">
        <v>342</v>
      </c>
      <c r="C160" s="17" t="e">
        <f>#REF!</f>
        <v>#REF!</v>
      </c>
      <c r="D160" s="1" t="str">
        <f>""</f>
        <v/>
      </c>
    </row>
    <row r="161" spans="1:4" ht="16.5" x14ac:dyDescent="0.15">
      <c r="A161" s="12" t="s">
        <v>462</v>
      </c>
      <c r="B161" s="12" t="s">
        <v>343</v>
      </c>
      <c r="C161" s="16">
        <v>0</v>
      </c>
      <c r="D161" s="1" t="str">
        <f>""</f>
        <v/>
      </c>
    </row>
    <row r="162" spans="1:4" ht="16.5" x14ac:dyDescent="0.15">
      <c r="A162" s="11" t="s">
        <v>463</v>
      </c>
      <c r="B162" s="11" t="s">
        <v>245</v>
      </c>
      <c r="C162" s="17" t="e">
        <f>#REF!</f>
        <v>#REF!</v>
      </c>
    </row>
    <row r="163" spans="1:4" ht="16.5" x14ac:dyDescent="0.15">
      <c r="A163" s="12" t="s">
        <v>344</v>
      </c>
      <c r="B163" s="12" t="s">
        <v>345</v>
      </c>
      <c r="C163" s="16">
        <v>0</v>
      </c>
      <c r="D163" s="1" t="str">
        <f>""</f>
        <v/>
      </c>
    </row>
    <row r="164" spans="1:4" ht="16.5" x14ac:dyDescent="0.15">
      <c r="A164" s="11" t="s">
        <v>347</v>
      </c>
      <c r="B164" s="11" t="s">
        <v>245</v>
      </c>
      <c r="C164" s="17" t="e">
        <f>IF(#REF!="","",#REF!)</f>
        <v>#REF!</v>
      </c>
      <c r="D164" s="1" t="str">
        <f>""</f>
        <v/>
      </c>
    </row>
    <row r="165" spans="1:4" ht="16.5" x14ac:dyDescent="0.15">
      <c r="A165" s="12" t="s">
        <v>348</v>
      </c>
      <c r="B165" s="12" t="s">
        <v>349</v>
      </c>
      <c r="C165" s="16">
        <v>0</v>
      </c>
      <c r="D165" s="1" t="str">
        <f>""</f>
        <v/>
      </c>
    </row>
    <row r="166" spans="1:4" ht="16.5" x14ac:dyDescent="0.15">
      <c r="A166" s="11" t="s">
        <v>350</v>
      </c>
      <c r="B166" s="11" t="s">
        <v>245</v>
      </c>
      <c r="C166" s="17" t="e">
        <f>#REF!</f>
        <v>#REF!</v>
      </c>
      <c r="D166" s="1" t="str">
        <f>""</f>
        <v/>
      </c>
    </row>
    <row r="167" spans="1:4" ht="16.5" x14ac:dyDescent="0.15">
      <c r="A167" s="12">
        <v>99</v>
      </c>
      <c r="B167" s="12" t="s">
        <v>342</v>
      </c>
      <c r="C167" s="16" t="e">
        <f>#REF!</f>
        <v>#REF!</v>
      </c>
      <c r="D167" s="1" t="str">
        <f>""</f>
        <v/>
      </c>
    </row>
  </sheetData>
  <phoneticPr fontId="2"/>
  <conditionalFormatting sqref="P3:U3 P6:U6 P14:U14">
    <cfRule type="expression" priority="1">
      <formula>#REF!=TRUE</formula>
    </cfRule>
  </conditionalFormatting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U47"/>
  <sheetViews>
    <sheetView zoomScale="85" zoomScaleNormal="85" workbookViewId="0">
      <selection activeCell="G18" sqref="G18"/>
    </sheetView>
  </sheetViews>
  <sheetFormatPr defaultRowHeight="13.5" x14ac:dyDescent="0.15"/>
  <cols>
    <col min="1" max="6" width="12.625" style="1" customWidth="1"/>
    <col min="7" max="7" width="12.625" customWidth="1"/>
    <col min="8" max="16" width="12.625" style="1" customWidth="1"/>
    <col min="17" max="17" width="18.375" style="1" customWidth="1"/>
    <col min="18" max="18" width="15.625" style="1" customWidth="1"/>
    <col min="19" max="20" width="15.625" style="22" customWidth="1"/>
    <col min="21" max="21" width="17.875" style="22" customWidth="1"/>
    <col min="22" max="23" width="4.625" style="1" customWidth="1"/>
    <col min="24" max="16384" width="9" style="1"/>
  </cols>
  <sheetData>
    <row r="1" spans="1:21" x14ac:dyDescent="0.15">
      <c r="G1" s="1"/>
      <c r="Q1" s="22"/>
      <c r="S1" s="1"/>
      <c r="T1" s="1"/>
      <c r="U1" s="1"/>
    </row>
    <row r="2" spans="1:21" ht="36" customHeight="1" x14ac:dyDescent="0.15">
      <c r="A2" s="23" t="s">
        <v>164</v>
      </c>
      <c r="B2" s="23" t="s">
        <v>351</v>
      </c>
      <c r="C2" s="23" t="s">
        <v>92</v>
      </c>
      <c r="D2" s="24" t="s">
        <v>93</v>
      </c>
      <c r="E2" s="24" t="s">
        <v>2</v>
      </c>
      <c r="F2" s="24" t="s">
        <v>74</v>
      </c>
      <c r="G2" s="24" t="s">
        <v>3</v>
      </c>
      <c r="H2" s="24" t="s">
        <v>4</v>
      </c>
      <c r="I2" s="24" t="s">
        <v>5</v>
      </c>
      <c r="J2" s="24" t="s">
        <v>6</v>
      </c>
      <c r="K2" s="24" t="s">
        <v>7</v>
      </c>
      <c r="L2" s="24" t="s">
        <v>8</v>
      </c>
      <c r="M2" s="24" t="s">
        <v>9</v>
      </c>
      <c r="N2" s="24" t="s">
        <v>10</v>
      </c>
      <c r="O2" s="24" t="s">
        <v>11</v>
      </c>
      <c r="P2" s="24" t="s">
        <v>12</v>
      </c>
      <c r="Q2" s="24" t="s">
        <v>41</v>
      </c>
      <c r="R2" s="24" t="s">
        <v>68</v>
      </c>
      <c r="S2" s="25" t="s">
        <v>69</v>
      </c>
      <c r="T2" s="26" t="s">
        <v>352</v>
      </c>
      <c r="U2" s="26" t="s">
        <v>353</v>
      </c>
    </row>
    <row r="3" spans="1:21" ht="16.5" x14ac:dyDescent="0.15">
      <c r="A3" s="90" t="s">
        <v>464</v>
      </c>
      <c r="B3" s="35" t="b">
        <f t="shared" ref="B3:B5" si="0">IF(D3=FALSE,FALSE,TRUE)</f>
        <v>0</v>
      </c>
      <c r="C3" s="90">
        <v>5</v>
      </c>
      <c r="D3" s="27" t="b">
        <v>0</v>
      </c>
      <c r="E3" s="91" t="b">
        <v>0</v>
      </c>
      <c r="F3" s="91" t="b">
        <v>0</v>
      </c>
      <c r="G3" s="91" t="b">
        <v>0</v>
      </c>
      <c r="H3" s="91" t="b">
        <v>0</v>
      </c>
      <c r="I3" s="91" t="b">
        <v>0</v>
      </c>
      <c r="J3" s="91" t="b">
        <v>0</v>
      </c>
      <c r="K3" s="91" t="b">
        <v>0</v>
      </c>
      <c r="L3" s="91" t="b">
        <v>0</v>
      </c>
      <c r="M3" s="91" t="b">
        <v>0</v>
      </c>
      <c r="N3" s="91">
        <f ca="1">INDIRECT("'⑤Ⅱ_就労のための基本的事項（評価用）'!G"&amp;29+((ROW(A1)-1)*31)+((COLUMN(A1)-1)*4)+IF(ROW(A1)&gt;41,14,IF(ROW(A1)&gt;35,12,IF(ROW(A1)&gt;29,8,IF(ROW(A1)&gt;21,6,IF(ROW(A1)&gt;3,2,0))))))</f>
        <v>0</v>
      </c>
      <c r="O3" s="91">
        <f t="shared" ref="O3:P3" ca="1" si="1">INDIRECT("'⑤Ⅱ_就労のための基本的事項（評価用）'!G"&amp;29+((ROW(B1)-1)*31)+((COLUMN(B1)-1)*4)+IF(ROW(B1)&gt;41,14,IF(ROW(B1)&gt;35,12,IF(ROW(B1)&gt;29,8,IF(ROW(B1)&gt;21,6,IF(ROW(B1)&gt;3,2,0))))))</f>
        <v>0</v>
      </c>
      <c r="P3" s="91">
        <f t="shared" ca="1" si="1"/>
        <v>0</v>
      </c>
      <c r="Q3" s="28" t="s">
        <v>172</v>
      </c>
      <c r="R3" s="29" t="str">
        <f t="shared" ref="R3:R46" si="2">IF($B3=FALSE,"",IF(D3-2&lt;0,0,D3-2))</f>
        <v/>
      </c>
      <c r="S3" s="29" t="str">
        <f t="shared" ref="S3:S46" si="3">IF($B3=FALSE,"",IF(E3-2&lt;0,0,E3-2))</f>
        <v/>
      </c>
      <c r="T3" s="29" t="str">
        <f t="shared" ref="T3:T46" si="4">IF(B3=FALSE,"",IF(S3-R3&lt;0,0,S3-R3))</f>
        <v/>
      </c>
      <c r="U3" s="29" t="str">
        <f t="shared" ref="U3:U46" si="5">IF(B3=FALSE,"",Q3)</f>
        <v/>
      </c>
    </row>
    <row r="4" spans="1:21" ht="16.5" x14ac:dyDescent="0.15">
      <c r="A4" s="30" t="s">
        <v>465</v>
      </c>
      <c r="B4" s="30" t="b">
        <f t="shared" si="0"/>
        <v>0</v>
      </c>
      <c r="C4" s="30" t="b">
        <v>0</v>
      </c>
      <c r="D4" s="27" t="b">
        <v>0</v>
      </c>
      <c r="E4" s="31">
        <v>5</v>
      </c>
      <c r="F4" s="31" t="b">
        <v>0</v>
      </c>
      <c r="G4" s="32" t="b">
        <v>0</v>
      </c>
      <c r="H4" s="32" t="b">
        <v>0</v>
      </c>
      <c r="I4" s="32" t="b">
        <v>0</v>
      </c>
      <c r="J4" s="32" t="b">
        <v>0</v>
      </c>
      <c r="K4" s="32" t="b">
        <v>1</v>
      </c>
      <c r="L4" s="32" t="b">
        <v>0</v>
      </c>
      <c r="M4" s="32" t="b">
        <v>0</v>
      </c>
      <c r="N4" s="32">
        <f t="shared" ref="N4:P4" ca="1" si="6">INDIRECT("'⑤Ⅱ_就労のための基本的事項（評価用）'!G"&amp;29+((ROW(A2)-1)*31)+((COLUMN(A2)-1)*4)+IF(ROW(A2)&gt;41,14,IF(ROW(A2)&gt;35,12,IF(ROW(A2)&gt;29,8,IF(ROW(A2)&gt;21,6,IF(ROW(A2)&gt;3,2,0))))))</f>
        <v>0</v>
      </c>
      <c r="O4" s="32">
        <f t="shared" ca="1" si="6"/>
        <v>0</v>
      </c>
      <c r="P4" s="32">
        <f t="shared" ca="1" si="6"/>
        <v>0</v>
      </c>
      <c r="Q4" s="33" t="s">
        <v>165</v>
      </c>
      <c r="R4" s="34" t="str">
        <f t="shared" si="2"/>
        <v/>
      </c>
      <c r="S4" s="34" t="str">
        <f t="shared" si="3"/>
        <v/>
      </c>
      <c r="T4" s="34" t="str">
        <f t="shared" si="4"/>
        <v/>
      </c>
      <c r="U4" s="34" t="str">
        <f t="shared" si="5"/>
        <v/>
      </c>
    </row>
    <row r="5" spans="1:21" ht="16.5" x14ac:dyDescent="0.15">
      <c r="A5" s="90" t="s">
        <v>466</v>
      </c>
      <c r="B5" s="35" t="b">
        <f t="shared" si="0"/>
        <v>0</v>
      </c>
      <c r="C5" s="90">
        <v>5</v>
      </c>
      <c r="D5" s="27" t="b">
        <v>0</v>
      </c>
      <c r="E5" s="91" t="b">
        <v>0</v>
      </c>
      <c r="F5" s="91" t="b">
        <v>0</v>
      </c>
      <c r="G5" s="91" t="b">
        <v>1</v>
      </c>
      <c r="H5" s="91" t="b">
        <v>1</v>
      </c>
      <c r="I5" s="91" t="b">
        <v>0</v>
      </c>
      <c r="J5" s="91" t="b">
        <v>1</v>
      </c>
      <c r="K5" s="91" t="b">
        <v>1</v>
      </c>
      <c r="L5" s="91" t="b">
        <v>0</v>
      </c>
      <c r="M5" s="91" t="b">
        <v>1</v>
      </c>
      <c r="N5" s="91">
        <f t="shared" ref="N5:P5" ca="1" si="7">INDIRECT("'⑤Ⅱ_就労のための基本的事項（評価用）'!G"&amp;29+((ROW(A3)-1)*31)+((COLUMN(A3)-1)*4)+IF(ROW(A3)&gt;41,14,IF(ROW(A3)&gt;35,12,IF(ROW(A3)&gt;29,8,IF(ROW(A3)&gt;21,6,IF(ROW(A3)&gt;3,2,0))))))</f>
        <v>0</v>
      </c>
      <c r="O5" s="91">
        <f t="shared" ca="1" si="7"/>
        <v>0</v>
      </c>
      <c r="P5" s="91">
        <f t="shared" ca="1" si="7"/>
        <v>0</v>
      </c>
      <c r="Q5" s="28" t="s">
        <v>49</v>
      </c>
      <c r="R5" s="29" t="str">
        <f t="shared" si="2"/>
        <v/>
      </c>
      <c r="S5" s="29" t="str">
        <f t="shared" si="3"/>
        <v/>
      </c>
      <c r="T5" s="29" t="str">
        <f t="shared" si="4"/>
        <v/>
      </c>
      <c r="U5" s="29" t="str">
        <f t="shared" si="5"/>
        <v/>
      </c>
    </row>
    <row r="6" spans="1:21" ht="16.5" x14ac:dyDescent="0.15">
      <c r="A6" s="30" t="s">
        <v>359</v>
      </c>
      <c r="B6" s="30" t="b">
        <f>IF(D6=FALSE,FALSE,TRUE)</f>
        <v>0</v>
      </c>
      <c r="C6" s="30">
        <v>0</v>
      </c>
      <c r="D6" s="27" t="b">
        <v>0</v>
      </c>
      <c r="E6" s="31" t="b">
        <v>0</v>
      </c>
      <c r="F6" s="31" t="b">
        <v>0</v>
      </c>
      <c r="G6" s="32" t="b">
        <v>0</v>
      </c>
      <c r="H6" s="32" t="b">
        <v>0</v>
      </c>
      <c r="I6" s="32" t="b">
        <v>0</v>
      </c>
      <c r="J6" s="32" t="b">
        <v>0</v>
      </c>
      <c r="K6" s="32" t="b">
        <v>0</v>
      </c>
      <c r="L6" s="32" t="b">
        <v>0</v>
      </c>
      <c r="M6" s="32" t="b">
        <v>0</v>
      </c>
      <c r="N6" s="32">
        <f t="shared" ref="N6:P6" ca="1" si="8">INDIRECT("'⑤Ⅱ_就労のための基本的事項（評価用）'!G"&amp;29+((ROW(A4)-1)*31)+((COLUMN(A4)-1)*4)+IF(ROW(A4)&gt;41,14,IF(ROW(A4)&gt;35,12,IF(ROW(A4)&gt;29,8,IF(ROW(A4)&gt;21,6,IF(ROW(A4)&gt;3,2,0))))))</f>
        <v>0</v>
      </c>
      <c r="O6" s="32">
        <f t="shared" ca="1" si="8"/>
        <v>0</v>
      </c>
      <c r="P6" s="32">
        <f t="shared" ca="1" si="8"/>
        <v>0</v>
      </c>
      <c r="Q6" s="33" t="s">
        <v>171</v>
      </c>
      <c r="R6" s="34" t="str">
        <f t="shared" si="2"/>
        <v/>
      </c>
      <c r="S6" s="34" t="str">
        <f t="shared" si="3"/>
        <v/>
      </c>
      <c r="T6" s="34" t="str">
        <f t="shared" si="4"/>
        <v/>
      </c>
      <c r="U6" s="34" t="str">
        <f t="shared" si="5"/>
        <v/>
      </c>
    </row>
    <row r="7" spans="1:21" ht="16.5" x14ac:dyDescent="0.15">
      <c r="A7" s="90" t="s">
        <v>360</v>
      </c>
      <c r="B7" s="35" t="b">
        <f>IF(D7=FALSE,FALSE,TRUE)</f>
        <v>1</v>
      </c>
      <c r="C7" s="90" t="b">
        <v>1</v>
      </c>
      <c r="D7" s="27">
        <v>0</v>
      </c>
      <c r="E7" s="91" t="b">
        <v>1</v>
      </c>
      <c r="F7" s="91" t="b">
        <v>0</v>
      </c>
      <c r="G7" s="91" t="b">
        <v>0</v>
      </c>
      <c r="H7" s="91" t="b">
        <v>0</v>
      </c>
      <c r="I7" s="91" t="b">
        <v>0</v>
      </c>
      <c r="J7" s="91" t="b">
        <v>0</v>
      </c>
      <c r="K7" s="91" t="b">
        <v>0</v>
      </c>
      <c r="L7" s="91" t="b">
        <v>0</v>
      </c>
      <c r="M7" s="91" t="b">
        <v>0</v>
      </c>
      <c r="N7" s="91">
        <f t="shared" ref="N7:P7" ca="1" si="9">INDIRECT("'⑤Ⅱ_就労のための基本的事項（評価用）'!G"&amp;29+((ROW(A5)-1)*31)+((COLUMN(A5)-1)*4)+IF(ROW(A5)&gt;41,14,IF(ROW(A5)&gt;35,12,IF(ROW(A5)&gt;29,8,IF(ROW(A5)&gt;21,6,IF(ROW(A5)&gt;3,2,0))))))</f>
        <v>0</v>
      </c>
      <c r="O7" s="91">
        <f t="shared" ca="1" si="9"/>
        <v>0</v>
      </c>
      <c r="P7" s="91">
        <f t="shared" ca="1" si="9"/>
        <v>0</v>
      </c>
      <c r="Q7" s="28" t="s">
        <v>166</v>
      </c>
      <c r="R7" s="29">
        <f t="shared" si="2"/>
        <v>0</v>
      </c>
      <c r="S7" s="29">
        <f t="shared" si="3"/>
        <v>0</v>
      </c>
      <c r="T7" s="29">
        <f t="shared" si="4"/>
        <v>0</v>
      </c>
      <c r="U7" s="29" t="str">
        <f t="shared" si="5"/>
        <v>作業スピード</v>
      </c>
    </row>
    <row r="8" spans="1:21" ht="16.5" x14ac:dyDescent="0.15">
      <c r="A8" s="30" t="s">
        <v>361</v>
      </c>
      <c r="B8" s="30" t="b">
        <f t="shared" ref="B8:B46" si="10">IF(D8=FALSE,FALSE,TRUE)</f>
        <v>1</v>
      </c>
      <c r="C8" s="30" t="b">
        <v>0</v>
      </c>
      <c r="D8" s="27" t="b">
        <v>1</v>
      </c>
      <c r="E8" s="31" t="b">
        <v>0</v>
      </c>
      <c r="F8" s="31" t="b">
        <v>0</v>
      </c>
      <c r="G8" s="32" t="b">
        <v>0</v>
      </c>
      <c r="H8" s="32" t="b">
        <v>0</v>
      </c>
      <c r="I8" s="32" t="b">
        <v>0</v>
      </c>
      <c r="J8" s="32" t="b">
        <v>0</v>
      </c>
      <c r="K8" s="32" t="b">
        <v>0</v>
      </c>
      <c r="L8" s="32" t="b">
        <v>1</v>
      </c>
      <c r="M8" s="32" t="b">
        <v>0</v>
      </c>
      <c r="N8" s="32">
        <f t="shared" ref="N8:P8" ca="1" si="11">INDIRECT("'⑤Ⅱ_就労のための基本的事項（評価用）'!G"&amp;29+((ROW(A6)-1)*31)+((COLUMN(A6)-1)*4)+IF(ROW(A6)&gt;41,14,IF(ROW(A6)&gt;35,12,IF(ROW(A6)&gt;29,8,IF(ROW(A6)&gt;21,6,IF(ROW(A6)&gt;3,2,0))))))</f>
        <v>0</v>
      </c>
      <c r="O8" s="32">
        <f t="shared" ca="1" si="11"/>
        <v>0</v>
      </c>
      <c r="P8" s="32">
        <f t="shared" ca="1" si="11"/>
        <v>0</v>
      </c>
      <c r="Q8" s="33" t="s">
        <v>422</v>
      </c>
      <c r="R8" s="34">
        <f t="shared" si="2"/>
        <v>0</v>
      </c>
      <c r="S8" s="34">
        <f t="shared" si="3"/>
        <v>0</v>
      </c>
      <c r="T8" s="34">
        <f t="shared" si="4"/>
        <v>0</v>
      </c>
      <c r="U8" s="34" t="str">
        <f t="shared" si="5"/>
        <v>作業の上達(※)</v>
      </c>
    </row>
    <row r="9" spans="1:21" ht="16.5" x14ac:dyDescent="0.15">
      <c r="A9" s="90" t="s">
        <v>482</v>
      </c>
      <c r="B9" s="35" t="b">
        <f t="shared" si="10"/>
        <v>0</v>
      </c>
      <c r="C9" s="90">
        <v>5</v>
      </c>
      <c r="D9" s="27" t="b">
        <v>0</v>
      </c>
      <c r="E9" s="91" t="b">
        <v>0</v>
      </c>
      <c r="F9" s="91" t="b">
        <v>1</v>
      </c>
      <c r="G9" s="91" t="b">
        <v>1</v>
      </c>
      <c r="H9" s="91" t="b">
        <v>1</v>
      </c>
      <c r="I9" s="91" t="b">
        <v>0</v>
      </c>
      <c r="J9" s="91" t="b">
        <v>0</v>
      </c>
      <c r="K9" s="91" t="b">
        <v>0</v>
      </c>
      <c r="L9" s="91" t="b">
        <v>0</v>
      </c>
      <c r="M9" s="91" t="b">
        <v>0</v>
      </c>
      <c r="N9" s="91">
        <f t="shared" ref="N9:P9" ca="1" si="12">INDIRECT("'⑤Ⅱ_就労のための基本的事項（評価用）'!G"&amp;29+((ROW(A7)-1)*31)+((COLUMN(A7)-1)*4)+IF(ROW(A7)&gt;41,14,IF(ROW(A7)&gt;35,12,IF(ROW(A7)&gt;29,8,IF(ROW(A7)&gt;21,6,IF(ROW(A7)&gt;3,2,0))))))</f>
        <v>0</v>
      </c>
      <c r="O9" s="91">
        <f t="shared" ca="1" si="12"/>
        <v>0</v>
      </c>
      <c r="P9" s="91">
        <f t="shared" ca="1" si="12"/>
        <v>0</v>
      </c>
      <c r="Q9" s="28" t="s">
        <v>203</v>
      </c>
      <c r="R9" s="29" t="str">
        <f t="shared" si="2"/>
        <v/>
      </c>
      <c r="S9" s="29" t="str">
        <f t="shared" si="3"/>
        <v/>
      </c>
      <c r="T9" s="29" t="str">
        <f t="shared" si="4"/>
        <v/>
      </c>
      <c r="U9" s="29" t="str">
        <f t="shared" si="5"/>
        <v/>
      </c>
    </row>
    <row r="10" spans="1:21" ht="16.5" x14ac:dyDescent="0.15">
      <c r="A10" s="30" t="s">
        <v>362</v>
      </c>
      <c r="B10" s="30" t="b">
        <f t="shared" si="10"/>
        <v>1</v>
      </c>
      <c r="C10" s="30">
        <v>4</v>
      </c>
      <c r="D10" s="27" t="b">
        <v>1</v>
      </c>
      <c r="E10" s="31" t="b">
        <v>0</v>
      </c>
      <c r="F10" s="31" t="b">
        <v>0</v>
      </c>
      <c r="G10" s="32" t="b">
        <v>0</v>
      </c>
      <c r="H10" s="32" t="b">
        <v>0</v>
      </c>
      <c r="I10" s="32" t="b">
        <v>0</v>
      </c>
      <c r="J10" s="32" t="b">
        <v>1</v>
      </c>
      <c r="K10" s="32" t="b">
        <v>0</v>
      </c>
      <c r="L10" s="32" t="b">
        <v>0</v>
      </c>
      <c r="M10" s="32" t="b">
        <v>0</v>
      </c>
      <c r="N10" s="32">
        <f t="shared" ref="N10:P10" ca="1" si="13">INDIRECT("'⑤Ⅱ_就労のための基本的事項（評価用）'!G"&amp;29+((ROW(A8)-1)*31)+((COLUMN(A8)-1)*4)+IF(ROW(A8)&gt;41,14,IF(ROW(A8)&gt;35,12,IF(ROW(A8)&gt;29,8,IF(ROW(A8)&gt;21,6,IF(ROW(A8)&gt;3,2,0))))))</f>
        <v>0</v>
      </c>
      <c r="O10" s="32">
        <f t="shared" ca="1" si="13"/>
        <v>0</v>
      </c>
      <c r="P10" s="32">
        <f t="shared" ca="1" si="13"/>
        <v>0</v>
      </c>
      <c r="Q10" s="33" t="s">
        <v>167</v>
      </c>
      <c r="R10" s="34">
        <f t="shared" si="2"/>
        <v>0</v>
      </c>
      <c r="S10" s="34">
        <f t="shared" si="3"/>
        <v>0</v>
      </c>
      <c r="T10" s="34">
        <f t="shared" si="4"/>
        <v>0</v>
      </c>
      <c r="U10" s="34" t="str">
        <f t="shared" si="5"/>
        <v>作業への集中</v>
      </c>
    </row>
    <row r="11" spans="1:21" ht="16.5" x14ac:dyDescent="0.15">
      <c r="A11" s="90" t="s">
        <v>483</v>
      </c>
      <c r="B11" s="35" t="b">
        <f t="shared" si="10"/>
        <v>0</v>
      </c>
      <c r="C11" s="90">
        <v>5</v>
      </c>
      <c r="D11" s="27" t="b">
        <v>0</v>
      </c>
      <c r="E11" s="91" t="b">
        <v>0</v>
      </c>
      <c r="F11" s="91" t="b">
        <v>0</v>
      </c>
      <c r="G11" s="91" t="b">
        <v>0</v>
      </c>
      <c r="H11" s="91" t="b">
        <v>0</v>
      </c>
      <c r="I11" s="91" t="b">
        <v>0</v>
      </c>
      <c r="J11" s="91" t="b">
        <v>1</v>
      </c>
      <c r="K11" s="91" t="b">
        <v>0</v>
      </c>
      <c r="L11" s="91" t="b">
        <v>0</v>
      </c>
      <c r="M11" s="91" t="b">
        <v>0</v>
      </c>
      <c r="N11" s="91">
        <f t="shared" ref="N11:P11" ca="1" si="14">INDIRECT("'⑤Ⅱ_就労のための基本的事項（評価用）'!G"&amp;29+((ROW(A9)-1)*31)+((COLUMN(A9)-1)*4)+IF(ROW(A9)&gt;41,14,IF(ROW(A9)&gt;35,12,IF(ROW(A9)&gt;29,8,IF(ROW(A9)&gt;21,6,IF(ROW(A9)&gt;3,2,0))))))</f>
        <v>0</v>
      </c>
      <c r="O11" s="91">
        <f t="shared" ca="1" si="14"/>
        <v>0</v>
      </c>
      <c r="P11" s="91">
        <f t="shared" ca="1" si="14"/>
        <v>0</v>
      </c>
      <c r="Q11" s="28" t="s">
        <v>42</v>
      </c>
      <c r="R11" s="29" t="str">
        <f t="shared" si="2"/>
        <v/>
      </c>
      <c r="S11" s="29" t="str">
        <f t="shared" si="3"/>
        <v/>
      </c>
      <c r="T11" s="29" t="str">
        <f t="shared" si="4"/>
        <v/>
      </c>
      <c r="U11" s="29" t="str">
        <f t="shared" si="5"/>
        <v/>
      </c>
    </row>
    <row r="12" spans="1:21" ht="16.5" x14ac:dyDescent="0.15">
      <c r="A12" s="30" t="s">
        <v>363</v>
      </c>
      <c r="B12" s="30" t="b">
        <f t="shared" si="10"/>
        <v>0</v>
      </c>
      <c r="C12" s="30">
        <v>5</v>
      </c>
      <c r="D12" s="27" t="b">
        <v>0</v>
      </c>
      <c r="E12" s="31" t="b">
        <v>0</v>
      </c>
      <c r="F12" s="31" t="b">
        <v>0</v>
      </c>
      <c r="G12" s="32" t="b">
        <v>0</v>
      </c>
      <c r="H12" s="32" t="b">
        <v>0</v>
      </c>
      <c r="I12" s="32" t="b">
        <v>0</v>
      </c>
      <c r="J12" s="32" t="b">
        <v>1</v>
      </c>
      <c r="K12" s="32" t="b">
        <v>0</v>
      </c>
      <c r="L12" s="32" t="b">
        <v>0</v>
      </c>
      <c r="M12" s="32" t="b">
        <v>0</v>
      </c>
      <c r="N12" s="32">
        <f t="shared" ref="N12:P12" ca="1" si="15">INDIRECT("'⑤Ⅱ_就労のための基本的事項（評価用）'!G"&amp;29+((ROW(A10)-1)*31)+((COLUMN(A10)-1)*4)+IF(ROW(A10)&gt;41,14,IF(ROW(A10)&gt;35,12,IF(ROW(A10)&gt;29,8,IF(ROW(A10)&gt;21,6,IF(ROW(A10)&gt;3,2,0))))))</f>
        <v>0</v>
      </c>
      <c r="O12" s="32">
        <f t="shared" ca="1" si="15"/>
        <v>0</v>
      </c>
      <c r="P12" s="32">
        <f t="shared" ca="1" si="15"/>
        <v>0</v>
      </c>
      <c r="Q12" s="33" t="s">
        <v>173</v>
      </c>
      <c r="R12" s="34" t="str">
        <f t="shared" si="2"/>
        <v/>
      </c>
      <c r="S12" s="34" t="str">
        <f t="shared" si="3"/>
        <v/>
      </c>
      <c r="T12" s="34" t="str">
        <f t="shared" si="4"/>
        <v/>
      </c>
      <c r="U12" s="34" t="str">
        <f t="shared" si="5"/>
        <v/>
      </c>
    </row>
    <row r="13" spans="1:21" ht="16.5" x14ac:dyDescent="0.15">
      <c r="A13" s="90" t="s">
        <v>484</v>
      </c>
      <c r="B13" s="35" t="b">
        <f t="shared" si="10"/>
        <v>0</v>
      </c>
      <c r="C13" s="90">
        <v>0</v>
      </c>
      <c r="D13" s="27" t="b">
        <v>0</v>
      </c>
      <c r="E13" s="91" t="b">
        <v>0</v>
      </c>
      <c r="F13" s="91" t="b">
        <v>1</v>
      </c>
      <c r="G13" s="91" t="b">
        <v>0</v>
      </c>
      <c r="H13" s="91" t="b">
        <v>0</v>
      </c>
      <c r="I13" s="91" t="b">
        <v>0</v>
      </c>
      <c r="J13" s="91" t="b">
        <v>0</v>
      </c>
      <c r="K13" s="91" t="b">
        <v>0</v>
      </c>
      <c r="L13" s="91" t="b">
        <v>0</v>
      </c>
      <c r="M13" s="91" t="b">
        <v>0</v>
      </c>
      <c r="N13" s="91">
        <f t="shared" ref="N13:P13" ca="1" si="16">INDIRECT("'⑤Ⅱ_就労のための基本的事項（評価用）'!G"&amp;29+((ROW(A11)-1)*31)+((COLUMN(A11)-1)*4)+IF(ROW(A11)&gt;41,14,IF(ROW(A11)&gt;35,12,IF(ROW(A11)&gt;29,8,IF(ROW(A11)&gt;21,6,IF(ROW(A11)&gt;3,2,0))))))</f>
        <v>0</v>
      </c>
      <c r="O13" s="91">
        <f t="shared" ca="1" si="16"/>
        <v>0</v>
      </c>
      <c r="P13" s="91">
        <f t="shared" ca="1" si="16"/>
        <v>0</v>
      </c>
      <c r="Q13" s="28" t="s">
        <v>43</v>
      </c>
      <c r="R13" s="29" t="str">
        <f t="shared" si="2"/>
        <v/>
      </c>
      <c r="S13" s="29" t="str">
        <f t="shared" si="3"/>
        <v/>
      </c>
      <c r="T13" s="29" t="str">
        <f t="shared" si="4"/>
        <v/>
      </c>
      <c r="U13" s="29" t="str">
        <f t="shared" si="5"/>
        <v/>
      </c>
    </row>
    <row r="14" spans="1:21" ht="16.5" x14ac:dyDescent="0.15">
      <c r="A14" s="30" t="s">
        <v>364</v>
      </c>
      <c r="B14" s="30" t="b">
        <f t="shared" si="10"/>
        <v>0</v>
      </c>
      <c r="C14" s="30" t="b">
        <v>0</v>
      </c>
      <c r="D14" s="27" t="b">
        <v>0</v>
      </c>
      <c r="E14" s="31" t="b">
        <v>0</v>
      </c>
      <c r="F14" s="31" t="b">
        <v>0</v>
      </c>
      <c r="G14" s="32" t="b">
        <v>0</v>
      </c>
      <c r="H14" s="32" t="b">
        <v>0</v>
      </c>
      <c r="I14" s="32" t="b">
        <v>0</v>
      </c>
      <c r="J14" s="32" t="b">
        <v>0</v>
      </c>
      <c r="K14" s="32" t="b">
        <v>0</v>
      </c>
      <c r="L14" s="32" t="b">
        <v>0</v>
      </c>
      <c r="M14" s="32" t="b">
        <v>0</v>
      </c>
      <c r="N14" s="32">
        <f t="shared" ref="N14:P14" ca="1" si="17">INDIRECT("'⑤Ⅱ_就労のための基本的事項（評価用）'!G"&amp;29+((ROW(A12)-1)*31)+((COLUMN(A12)-1)*4)+IF(ROW(A12)&gt;41,14,IF(ROW(A12)&gt;35,12,IF(ROW(A12)&gt;29,8,IF(ROW(A12)&gt;21,6,IF(ROW(A12)&gt;3,2,0))))))</f>
        <v>0</v>
      </c>
      <c r="O14" s="32">
        <f t="shared" ca="1" si="17"/>
        <v>0</v>
      </c>
      <c r="P14" s="32">
        <f t="shared" ca="1" si="17"/>
        <v>0</v>
      </c>
      <c r="Q14" s="33" t="s">
        <v>60</v>
      </c>
      <c r="R14" s="34" t="str">
        <f t="shared" si="2"/>
        <v/>
      </c>
      <c r="S14" s="34" t="str">
        <f t="shared" si="3"/>
        <v/>
      </c>
      <c r="T14" s="34" t="str">
        <f t="shared" si="4"/>
        <v/>
      </c>
      <c r="U14" s="34" t="str">
        <f t="shared" si="5"/>
        <v/>
      </c>
    </row>
    <row r="15" spans="1:21" ht="16.5" x14ac:dyDescent="0.15">
      <c r="A15" s="90" t="s">
        <v>485</v>
      </c>
      <c r="B15" s="35" t="b">
        <f t="shared" si="10"/>
        <v>0</v>
      </c>
      <c r="C15" s="90" t="b">
        <v>0</v>
      </c>
      <c r="D15" s="27" t="b">
        <v>0</v>
      </c>
      <c r="E15" s="91" t="b">
        <v>0</v>
      </c>
      <c r="F15" s="91" t="b">
        <v>0</v>
      </c>
      <c r="G15" s="91" t="b">
        <v>0</v>
      </c>
      <c r="H15" s="91" t="b">
        <v>0</v>
      </c>
      <c r="I15" s="91" t="b">
        <v>0</v>
      </c>
      <c r="J15" s="91" t="b">
        <v>0</v>
      </c>
      <c r="K15" s="91" t="b">
        <v>0</v>
      </c>
      <c r="L15" s="91" t="b">
        <v>0</v>
      </c>
      <c r="M15" s="91" t="b">
        <v>0</v>
      </c>
      <c r="N15" s="91">
        <f t="shared" ref="N15:P15" ca="1" si="18">INDIRECT("'⑤Ⅱ_就労のための基本的事項（評価用）'!G"&amp;29+((ROW(A13)-1)*31)+((COLUMN(A13)-1)*4)+IF(ROW(A13)&gt;41,14,IF(ROW(A13)&gt;35,12,IF(ROW(A13)&gt;29,8,IF(ROW(A13)&gt;21,6,IF(ROW(A13)&gt;3,2,0))))))</f>
        <v>0</v>
      </c>
      <c r="O15" s="91">
        <f t="shared" ca="1" si="18"/>
        <v>0</v>
      </c>
      <c r="P15" s="91">
        <f t="shared" ca="1" si="18"/>
        <v>0</v>
      </c>
      <c r="Q15" s="28" t="s">
        <v>214</v>
      </c>
      <c r="R15" s="29" t="str">
        <f t="shared" si="2"/>
        <v/>
      </c>
      <c r="S15" s="29" t="str">
        <f t="shared" si="3"/>
        <v/>
      </c>
      <c r="T15" s="29" t="str">
        <f t="shared" si="4"/>
        <v/>
      </c>
      <c r="U15" s="29" t="str">
        <f t="shared" si="5"/>
        <v/>
      </c>
    </row>
    <row r="16" spans="1:21" ht="16.5" x14ac:dyDescent="0.15">
      <c r="A16" s="30" t="s">
        <v>365</v>
      </c>
      <c r="B16" s="30" t="b">
        <f t="shared" si="10"/>
        <v>0</v>
      </c>
      <c r="C16" s="30" t="b">
        <v>0</v>
      </c>
      <c r="D16" s="27" t="b">
        <v>0</v>
      </c>
      <c r="E16" s="31" t="b">
        <v>0</v>
      </c>
      <c r="F16" s="31" t="b">
        <v>0</v>
      </c>
      <c r="G16" s="32" t="b">
        <v>0</v>
      </c>
      <c r="H16" s="32" t="b">
        <v>0</v>
      </c>
      <c r="I16" s="32" t="b">
        <v>0</v>
      </c>
      <c r="J16" s="32" t="b">
        <v>0</v>
      </c>
      <c r="K16" s="32" t="b">
        <v>0</v>
      </c>
      <c r="L16" s="32" t="b">
        <v>0</v>
      </c>
      <c r="M16" s="32" t="b">
        <v>0</v>
      </c>
      <c r="N16" s="32">
        <f t="shared" ref="N16:P16" ca="1" si="19">INDIRECT("'⑤Ⅱ_就労のための基本的事項（評価用）'!G"&amp;29+((ROW(A14)-1)*31)+((COLUMN(A14)-1)*4)+IF(ROW(A14)&gt;41,14,IF(ROW(A14)&gt;35,12,IF(ROW(A14)&gt;29,8,IF(ROW(A14)&gt;21,6,IF(ROW(A14)&gt;3,2,0))))))</f>
        <v>0</v>
      </c>
      <c r="O16" s="32">
        <f t="shared" ca="1" si="19"/>
        <v>0</v>
      </c>
      <c r="P16" s="32">
        <f t="shared" ca="1" si="19"/>
        <v>0</v>
      </c>
      <c r="Q16" s="33" t="s">
        <v>44</v>
      </c>
      <c r="R16" s="34" t="str">
        <f t="shared" si="2"/>
        <v/>
      </c>
      <c r="S16" s="34" t="str">
        <f t="shared" si="3"/>
        <v/>
      </c>
      <c r="T16" s="34" t="str">
        <f t="shared" si="4"/>
        <v/>
      </c>
      <c r="U16" s="34" t="str">
        <f t="shared" si="5"/>
        <v/>
      </c>
    </row>
    <row r="17" spans="1:21" ht="16.5" x14ac:dyDescent="0.15">
      <c r="A17" s="90" t="s">
        <v>486</v>
      </c>
      <c r="B17" s="35" t="b">
        <f t="shared" si="10"/>
        <v>0</v>
      </c>
      <c r="C17" s="90" t="b">
        <v>0</v>
      </c>
      <c r="D17" s="27" t="b">
        <v>0</v>
      </c>
      <c r="E17" s="91" t="b">
        <v>0</v>
      </c>
      <c r="F17" s="91" t="b">
        <v>0</v>
      </c>
      <c r="G17" s="91" t="b">
        <v>0</v>
      </c>
      <c r="H17" s="91" t="b">
        <v>0</v>
      </c>
      <c r="I17" s="91" t="b">
        <v>1</v>
      </c>
      <c r="J17" s="91" t="b">
        <v>0</v>
      </c>
      <c r="K17" s="91" t="b">
        <v>0</v>
      </c>
      <c r="L17" s="91" t="b">
        <v>0</v>
      </c>
      <c r="M17" s="91" t="b">
        <v>0</v>
      </c>
      <c r="N17" s="91">
        <f t="shared" ref="N17:P17" ca="1" si="20">INDIRECT("'⑤Ⅱ_就労のための基本的事項（評価用）'!G"&amp;29+((ROW(A15)-1)*31)+((COLUMN(A15)-1)*4)+IF(ROW(A15)&gt;41,14,IF(ROW(A15)&gt;35,12,IF(ROW(A15)&gt;29,8,IF(ROW(A15)&gt;21,6,IF(ROW(A15)&gt;3,2,0))))))</f>
        <v>0</v>
      </c>
      <c r="O17" s="91">
        <f t="shared" ca="1" si="20"/>
        <v>0</v>
      </c>
      <c r="P17" s="91">
        <f t="shared" ca="1" si="20"/>
        <v>0</v>
      </c>
      <c r="Q17" s="28" t="s">
        <v>45</v>
      </c>
      <c r="R17" s="29" t="str">
        <f t="shared" si="2"/>
        <v/>
      </c>
      <c r="S17" s="29" t="str">
        <f t="shared" si="3"/>
        <v/>
      </c>
      <c r="T17" s="29" t="str">
        <f t="shared" si="4"/>
        <v/>
      </c>
      <c r="U17" s="29" t="str">
        <f t="shared" si="5"/>
        <v/>
      </c>
    </row>
    <row r="18" spans="1:21" ht="16.5" x14ac:dyDescent="0.15">
      <c r="A18" s="30" t="s">
        <v>366</v>
      </c>
      <c r="B18" s="30" t="b">
        <f t="shared" si="10"/>
        <v>0</v>
      </c>
      <c r="C18" s="30" t="b">
        <v>0</v>
      </c>
      <c r="D18" s="27" t="b">
        <v>0</v>
      </c>
      <c r="E18" s="31" t="b">
        <v>0</v>
      </c>
      <c r="F18" s="31" t="b">
        <v>0</v>
      </c>
      <c r="G18" s="32" t="b">
        <v>0</v>
      </c>
      <c r="H18" s="32" t="b">
        <v>0</v>
      </c>
      <c r="I18" s="32" t="b">
        <v>0</v>
      </c>
      <c r="J18" s="32" t="b">
        <v>0</v>
      </c>
      <c r="K18" s="32" t="b">
        <v>0</v>
      </c>
      <c r="L18" s="32" t="b">
        <v>1</v>
      </c>
      <c r="M18" s="32" t="b">
        <v>0</v>
      </c>
      <c r="N18" s="32">
        <f t="shared" ref="N18:P18" ca="1" si="21">INDIRECT("'⑤Ⅱ_就労のための基本的事項（評価用）'!G"&amp;29+((ROW(A16)-1)*31)+((COLUMN(A16)-1)*4)+IF(ROW(A16)&gt;41,14,IF(ROW(A16)&gt;35,12,IF(ROW(A16)&gt;29,8,IF(ROW(A16)&gt;21,6,IF(ROW(A16)&gt;3,2,0))))))</f>
        <v>0</v>
      </c>
      <c r="O18" s="32">
        <f t="shared" ca="1" si="21"/>
        <v>0</v>
      </c>
      <c r="P18" s="32">
        <f t="shared" ca="1" si="21"/>
        <v>0</v>
      </c>
      <c r="Q18" s="33" t="s">
        <v>168</v>
      </c>
      <c r="R18" s="34" t="str">
        <f t="shared" si="2"/>
        <v/>
      </c>
      <c r="S18" s="34" t="str">
        <f t="shared" si="3"/>
        <v/>
      </c>
      <c r="T18" s="34" t="str">
        <f t="shared" si="4"/>
        <v/>
      </c>
      <c r="U18" s="34" t="str">
        <f t="shared" si="5"/>
        <v/>
      </c>
    </row>
    <row r="19" spans="1:21" ht="16.5" x14ac:dyDescent="0.15">
      <c r="A19" s="90" t="s">
        <v>487</v>
      </c>
      <c r="B19" s="35" t="b">
        <f t="shared" si="10"/>
        <v>0</v>
      </c>
      <c r="C19" s="90" t="b">
        <v>1</v>
      </c>
      <c r="D19" s="27" t="b">
        <v>0</v>
      </c>
      <c r="E19" s="91" t="b">
        <v>0</v>
      </c>
      <c r="F19" s="91" t="b">
        <v>0</v>
      </c>
      <c r="G19" s="91" t="b">
        <v>0</v>
      </c>
      <c r="H19" s="91" t="b">
        <v>0</v>
      </c>
      <c r="I19" s="91" t="b">
        <v>0</v>
      </c>
      <c r="J19" s="91" t="b">
        <v>0</v>
      </c>
      <c r="K19" s="91" t="b">
        <v>0</v>
      </c>
      <c r="L19" s="91" t="b">
        <v>0</v>
      </c>
      <c r="M19" s="91" t="b">
        <v>0</v>
      </c>
      <c r="N19" s="91">
        <f t="shared" ref="N19:P19" ca="1" si="22">INDIRECT("'⑤Ⅱ_就労のための基本的事項（評価用）'!G"&amp;29+((ROW(A17)-1)*31)+((COLUMN(A17)-1)*4)+IF(ROW(A17)&gt;41,14,IF(ROW(A17)&gt;35,12,IF(ROW(A17)&gt;29,8,IF(ROW(A17)&gt;21,6,IF(ROW(A17)&gt;3,2,0))))))</f>
        <v>0</v>
      </c>
      <c r="O19" s="91">
        <f t="shared" ca="1" si="22"/>
        <v>0</v>
      </c>
      <c r="P19" s="91">
        <f t="shared" ca="1" si="22"/>
        <v>0</v>
      </c>
      <c r="Q19" s="28" t="s">
        <v>46</v>
      </c>
      <c r="R19" s="29" t="str">
        <f t="shared" si="2"/>
        <v/>
      </c>
      <c r="S19" s="29" t="str">
        <f t="shared" si="3"/>
        <v/>
      </c>
      <c r="T19" s="29" t="str">
        <f t="shared" si="4"/>
        <v/>
      </c>
      <c r="U19" s="29" t="str">
        <f t="shared" si="5"/>
        <v/>
      </c>
    </row>
    <row r="20" spans="1:21" ht="16.5" x14ac:dyDescent="0.15">
      <c r="A20" s="30" t="s">
        <v>367</v>
      </c>
      <c r="B20" s="30" t="b">
        <f t="shared" si="10"/>
        <v>0</v>
      </c>
      <c r="C20" s="30" t="b">
        <v>0</v>
      </c>
      <c r="D20" s="27" t="b">
        <v>0</v>
      </c>
      <c r="E20" s="31" t="b">
        <v>0</v>
      </c>
      <c r="F20" s="31" t="b">
        <v>0</v>
      </c>
      <c r="G20" s="32" t="b">
        <v>0</v>
      </c>
      <c r="H20" s="32" t="b">
        <v>0</v>
      </c>
      <c r="I20" s="32" t="b">
        <v>0</v>
      </c>
      <c r="J20" s="32" t="b">
        <v>1</v>
      </c>
      <c r="K20" s="32" t="b">
        <v>0</v>
      </c>
      <c r="L20" s="32" t="b">
        <v>0</v>
      </c>
      <c r="M20" s="32" t="b">
        <v>0</v>
      </c>
      <c r="N20" s="32">
        <f t="shared" ref="N20:P20" ca="1" si="23">INDIRECT("'⑤Ⅱ_就労のための基本的事項（評価用）'!G"&amp;29+((ROW(A18)-1)*31)+((COLUMN(A18)-1)*4)+IF(ROW(A18)&gt;41,14,IF(ROW(A18)&gt;35,12,IF(ROW(A18)&gt;29,8,IF(ROW(A18)&gt;21,6,IF(ROW(A18)&gt;3,2,0))))))</f>
        <v>0</v>
      </c>
      <c r="O20" s="32">
        <f t="shared" ca="1" si="23"/>
        <v>0</v>
      </c>
      <c r="P20" s="32">
        <f t="shared" ca="1" si="23"/>
        <v>0</v>
      </c>
      <c r="Q20" s="33" t="s">
        <v>47</v>
      </c>
      <c r="R20" s="34" t="str">
        <f t="shared" si="2"/>
        <v/>
      </c>
      <c r="S20" s="34" t="str">
        <f t="shared" si="3"/>
        <v/>
      </c>
      <c r="T20" s="34" t="str">
        <f t="shared" si="4"/>
        <v/>
      </c>
      <c r="U20" s="34" t="str">
        <f t="shared" si="5"/>
        <v/>
      </c>
    </row>
    <row r="21" spans="1:21" ht="16.5" x14ac:dyDescent="0.15">
      <c r="A21" s="90" t="s">
        <v>488</v>
      </c>
      <c r="B21" s="35" t="b">
        <f t="shared" si="10"/>
        <v>1</v>
      </c>
      <c r="C21" s="90">
        <v>0</v>
      </c>
      <c r="D21" s="27" t="b">
        <v>1</v>
      </c>
      <c r="E21" s="91" t="b">
        <v>1</v>
      </c>
      <c r="F21" s="91" t="b">
        <v>0</v>
      </c>
      <c r="G21" s="91" t="b">
        <v>0</v>
      </c>
      <c r="H21" s="91" t="b">
        <v>0</v>
      </c>
      <c r="I21" s="91" t="b">
        <v>1</v>
      </c>
      <c r="J21" s="91" t="b">
        <v>0</v>
      </c>
      <c r="K21" s="91" t="b">
        <v>1</v>
      </c>
      <c r="L21" s="91" t="b">
        <v>0</v>
      </c>
      <c r="M21" s="91" t="b">
        <v>1</v>
      </c>
      <c r="N21" s="91">
        <f t="shared" ref="N21:P21" ca="1" si="24">INDIRECT("'⑤Ⅱ_就労のための基本的事項（評価用）'!G"&amp;29+((ROW(A19)-1)*31)+((COLUMN(A19)-1)*4)+IF(ROW(A19)&gt;41,14,IF(ROW(A19)&gt;35,12,IF(ROW(A19)&gt;29,8,IF(ROW(A19)&gt;21,6,IF(ROW(A19)&gt;3,2,0))))))</f>
        <v>0</v>
      </c>
      <c r="O21" s="91">
        <f t="shared" ca="1" si="24"/>
        <v>0</v>
      </c>
      <c r="P21" s="91">
        <f t="shared" ca="1" si="24"/>
        <v>0</v>
      </c>
      <c r="Q21" s="28" t="s">
        <v>56</v>
      </c>
      <c r="R21" s="29">
        <f t="shared" si="2"/>
        <v>0</v>
      </c>
      <c r="S21" s="29">
        <f t="shared" si="3"/>
        <v>0</v>
      </c>
      <c r="T21" s="29">
        <f t="shared" si="4"/>
        <v>0</v>
      </c>
      <c r="U21" s="29" t="str">
        <f t="shared" si="5"/>
        <v>持続力</v>
      </c>
    </row>
    <row r="22" spans="1:21" ht="16.5" x14ac:dyDescent="0.15">
      <c r="A22" s="30" t="s">
        <v>368</v>
      </c>
      <c r="B22" s="30" t="b">
        <f t="shared" si="10"/>
        <v>0</v>
      </c>
      <c r="C22" s="30">
        <v>5</v>
      </c>
      <c r="D22" s="27" t="b">
        <v>0</v>
      </c>
      <c r="E22" s="31" t="b">
        <v>0</v>
      </c>
      <c r="F22" s="31" t="b">
        <v>0</v>
      </c>
      <c r="G22" s="32" t="b">
        <v>0</v>
      </c>
      <c r="H22" s="32" t="b">
        <v>0</v>
      </c>
      <c r="I22" s="32" t="b">
        <v>0</v>
      </c>
      <c r="J22" s="32" t="b">
        <v>1</v>
      </c>
      <c r="K22" s="32" t="b">
        <v>0</v>
      </c>
      <c r="L22" s="32" t="b">
        <v>0</v>
      </c>
      <c r="M22" s="32" t="b">
        <v>0</v>
      </c>
      <c r="N22" s="32">
        <f t="shared" ref="N22:P22" ca="1" si="25">INDIRECT("'⑤Ⅱ_就労のための基本的事項（評価用）'!G"&amp;29+((ROW(A20)-1)*31)+((COLUMN(A20)-1)*4)+IF(ROW(A20)&gt;41,14,IF(ROW(A20)&gt;35,12,IF(ROW(A20)&gt;29,8,IF(ROW(A20)&gt;21,6,IF(ROW(A20)&gt;3,2,0))))))</f>
        <v>0</v>
      </c>
      <c r="O22" s="32">
        <f t="shared" ca="1" si="25"/>
        <v>0</v>
      </c>
      <c r="P22" s="32">
        <f t="shared" ca="1" si="25"/>
        <v>0</v>
      </c>
      <c r="Q22" s="33" t="s">
        <v>48</v>
      </c>
      <c r="R22" s="34" t="str">
        <f t="shared" si="2"/>
        <v/>
      </c>
      <c r="S22" s="34" t="str">
        <f t="shared" si="3"/>
        <v/>
      </c>
      <c r="T22" s="34" t="str">
        <f t="shared" si="4"/>
        <v/>
      </c>
      <c r="U22" s="34" t="str">
        <f t="shared" si="5"/>
        <v/>
      </c>
    </row>
    <row r="23" spans="1:21" ht="16.5" x14ac:dyDescent="0.15">
      <c r="A23" s="90" t="s">
        <v>489</v>
      </c>
      <c r="B23" s="35" t="b">
        <f t="shared" si="10"/>
        <v>0</v>
      </c>
      <c r="C23" s="90" t="b">
        <v>0</v>
      </c>
      <c r="D23" s="27" t="b">
        <v>0</v>
      </c>
      <c r="E23" s="91" t="b">
        <v>0</v>
      </c>
      <c r="F23" s="91" t="b">
        <v>0</v>
      </c>
      <c r="G23" s="91" t="b">
        <v>0</v>
      </c>
      <c r="H23" s="91" t="b">
        <v>0</v>
      </c>
      <c r="I23" s="91" t="b">
        <v>0</v>
      </c>
      <c r="J23" s="91" t="b">
        <v>0</v>
      </c>
      <c r="K23" s="91" t="b">
        <v>0</v>
      </c>
      <c r="L23" s="91" t="b">
        <v>0</v>
      </c>
      <c r="M23" s="91" t="b">
        <v>0</v>
      </c>
      <c r="N23" s="91">
        <f t="shared" ref="N23:P23" ca="1" si="26">INDIRECT("'⑤Ⅱ_就労のための基本的事項（評価用）'!G"&amp;29+((ROW(A21)-1)*31)+((COLUMN(A21)-1)*4)+IF(ROW(A21)&gt;41,14,IF(ROW(A21)&gt;35,12,IF(ROW(A21)&gt;29,8,IF(ROW(A21)&gt;21,6,IF(ROW(A21)&gt;3,2,0))))))</f>
        <v>0</v>
      </c>
      <c r="O23" s="91">
        <f t="shared" ca="1" si="26"/>
        <v>0</v>
      </c>
      <c r="P23" s="91">
        <f t="shared" ca="1" si="26"/>
        <v>0</v>
      </c>
      <c r="Q23" s="28" t="s">
        <v>66</v>
      </c>
      <c r="R23" s="29" t="str">
        <f t="shared" si="2"/>
        <v/>
      </c>
      <c r="S23" s="29" t="str">
        <f t="shared" si="3"/>
        <v/>
      </c>
      <c r="T23" s="29" t="str">
        <f t="shared" si="4"/>
        <v/>
      </c>
      <c r="U23" s="29" t="str">
        <f t="shared" si="5"/>
        <v/>
      </c>
    </row>
    <row r="24" spans="1:21" ht="16.5" x14ac:dyDescent="0.15">
      <c r="A24" s="30" t="s">
        <v>467</v>
      </c>
      <c r="B24" s="30" t="b">
        <f t="shared" si="10"/>
        <v>0</v>
      </c>
      <c r="C24" s="30">
        <v>0</v>
      </c>
      <c r="D24" s="27" t="b">
        <v>0</v>
      </c>
      <c r="E24" s="31" t="b">
        <v>0</v>
      </c>
      <c r="F24" s="31" t="b">
        <v>0</v>
      </c>
      <c r="G24" s="32" t="b">
        <v>0</v>
      </c>
      <c r="H24" s="32" t="b">
        <v>0</v>
      </c>
      <c r="I24" s="32" t="b">
        <v>0</v>
      </c>
      <c r="J24" s="32" t="b">
        <v>0</v>
      </c>
      <c r="K24" s="32" t="b">
        <v>0</v>
      </c>
      <c r="L24" s="32" t="b">
        <v>0</v>
      </c>
      <c r="M24" s="32" t="b">
        <v>0</v>
      </c>
      <c r="N24" s="32">
        <f t="shared" ref="N24:P24" ca="1" si="27">INDIRECT("'⑤Ⅱ_就労のための基本的事項（評価用）'!G"&amp;29+((ROW(A22)-1)*31)+((COLUMN(A22)-1)*4)+IF(ROW(A22)&gt;41,14,IF(ROW(A22)&gt;35,12,IF(ROW(A22)&gt;29,8,IF(ROW(A22)&gt;21,6,IF(ROW(A22)&gt;3,2,0))))))</f>
        <v>0</v>
      </c>
      <c r="O24" s="32">
        <f t="shared" ca="1" si="27"/>
        <v>0</v>
      </c>
      <c r="P24" s="32">
        <f t="shared" ca="1" si="27"/>
        <v>0</v>
      </c>
      <c r="Q24" s="33" t="s">
        <v>174</v>
      </c>
      <c r="R24" s="34" t="str">
        <f t="shared" si="2"/>
        <v/>
      </c>
      <c r="S24" s="34" t="str">
        <f t="shared" si="3"/>
        <v/>
      </c>
      <c r="T24" s="34" t="str">
        <f t="shared" si="4"/>
        <v/>
      </c>
      <c r="U24" s="34" t="str">
        <f t="shared" si="5"/>
        <v/>
      </c>
    </row>
    <row r="25" spans="1:21" ht="16.5" x14ac:dyDescent="0.15">
      <c r="A25" s="90" t="s">
        <v>468</v>
      </c>
      <c r="B25" s="35" t="b">
        <f t="shared" si="10"/>
        <v>0</v>
      </c>
      <c r="C25" s="90" t="b">
        <v>0</v>
      </c>
      <c r="D25" s="27" t="b">
        <v>0</v>
      </c>
      <c r="E25" s="91" t="b">
        <v>0</v>
      </c>
      <c r="F25" s="91" t="b">
        <v>0</v>
      </c>
      <c r="G25" s="91" t="b">
        <v>1</v>
      </c>
      <c r="H25" s="91" t="b">
        <v>1</v>
      </c>
      <c r="I25" s="91" t="b">
        <v>0</v>
      </c>
      <c r="J25" s="91" t="b">
        <v>0</v>
      </c>
      <c r="K25" s="91" t="b">
        <v>0</v>
      </c>
      <c r="L25" s="91" t="b">
        <v>0</v>
      </c>
      <c r="M25" s="91" t="b">
        <v>0</v>
      </c>
      <c r="N25" s="91">
        <f t="shared" ref="N25:P25" ca="1" si="28">INDIRECT("'⑤Ⅱ_就労のための基本的事項（評価用）'!G"&amp;29+((ROW(A23)-1)*31)+((COLUMN(A23)-1)*4)+IF(ROW(A23)&gt;41,14,IF(ROW(A23)&gt;35,12,IF(ROW(A23)&gt;29,8,IF(ROW(A23)&gt;21,6,IF(ROW(A23)&gt;3,2,0))))))</f>
        <v>0</v>
      </c>
      <c r="O25" s="91">
        <f t="shared" ca="1" si="28"/>
        <v>0</v>
      </c>
      <c r="P25" s="91">
        <f t="shared" ca="1" si="28"/>
        <v>0</v>
      </c>
      <c r="Q25" s="28" t="s">
        <v>55</v>
      </c>
      <c r="R25" s="29" t="str">
        <f t="shared" si="2"/>
        <v/>
      </c>
      <c r="S25" s="29" t="str">
        <f t="shared" si="3"/>
        <v/>
      </c>
      <c r="T25" s="29" t="str">
        <f t="shared" si="4"/>
        <v/>
      </c>
      <c r="U25" s="29" t="str">
        <f t="shared" si="5"/>
        <v/>
      </c>
    </row>
    <row r="26" spans="1:21" ht="16.5" x14ac:dyDescent="0.15">
      <c r="A26" s="30" t="s">
        <v>469</v>
      </c>
      <c r="B26" s="30" t="b">
        <f t="shared" si="10"/>
        <v>0</v>
      </c>
      <c r="C26" s="30" t="b">
        <v>0</v>
      </c>
      <c r="D26" s="27" t="b">
        <v>0</v>
      </c>
      <c r="E26" s="31" t="b">
        <v>0</v>
      </c>
      <c r="F26" s="31" t="b">
        <v>0</v>
      </c>
      <c r="G26" s="32" t="b">
        <v>0</v>
      </c>
      <c r="H26" s="32" t="b">
        <v>0</v>
      </c>
      <c r="I26" s="32" t="b">
        <v>0</v>
      </c>
      <c r="J26" s="32" t="b">
        <v>0</v>
      </c>
      <c r="K26" s="32" t="b">
        <v>0</v>
      </c>
      <c r="L26" s="32" t="b">
        <v>0</v>
      </c>
      <c r="M26" s="32" t="b">
        <v>0</v>
      </c>
      <c r="N26" s="32">
        <f t="shared" ref="N26:P26" ca="1" si="29">INDIRECT("'⑤Ⅱ_就労のための基本的事項（評価用）'!G"&amp;29+((ROW(A24)-1)*31)+((COLUMN(A24)-1)*4)+IF(ROW(A24)&gt;41,14,IF(ROW(A24)&gt;35,12,IF(ROW(A24)&gt;29,8,IF(ROW(A24)&gt;21,6,IF(ROW(A24)&gt;3,2,0))))))</f>
        <v>0</v>
      </c>
      <c r="O26" s="32">
        <f t="shared" ca="1" si="29"/>
        <v>0</v>
      </c>
      <c r="P26" s="32">
        <f t="shared" ca="1" si="29"/>
        <v>0</v>
      </c>
      <c r="Q26" s="33" t="s">
        <v>50</v>
      </c>
      <c r="R26" s="34" t="str">
        <f t="shared" si="2"/>
        <v/>
      </c>
      <c r="S26" s="34" t="str">
        <f t="shared" si="3"/>
        <v/>
      </c>
      <c r="T26" s="34" t="str">
        <f t="shared" si="4"/>
        <v/>
      </c>
      <c r="U26" s="34" t="str">
        <f t="shared" si="5"/>
        <v/>
      </c>
    </row>
    <row r="27" spans="1:21" ht="16.5" x14ac:dyDescent="0.15">
      <c r="A27" s="90" t="s">
        <v>470</v>
      </c>
      <c r="B27" s="35" t="b">
        <f t="shared" si="10"/>
        <v>0</v>
      </c>
      <c r="C27" s="90" t="b">
        <v>0</v>
      </c>
      <c r="D27" s="27" t="b">
        <v>0</v>
      </c>
      <c r="E27" s="91" t="b">
        <v>0</v>
      </c>
      <c r="F27" s="91" t="b">
        <v>0</v>
      </c>
      <c r="G27" s="91" t="b">
        <v>0</v>
      </c>
      <c r="H27" s="91" t="b">
        <v>0</v>
      </c>
      <c r="I27" s="91" t="b">
        <v>0</v>
      </c>
      <c r="J27" s="91" t="b">
        <v>0</v>
      </c>
      <c r="K27" s="91" t="b">
        <v>0</v>
      </c>
      <c r="L27" s="91" t="b">
        <v>0</v>
      </c>
      <c r="M27" s="91" t="b">
        <v>0</v>
      </c>
      <c r="N27" s="91">
        <f t="shared" ref="N27:P27" ca="1" si="30">INDIRECT("'⑤Ⅱ_就労のための基本的事項（評価用）'!G"&amp;29+((ROW(A25)-1)*31)+((COLUMN(A25)-1)*4)+IF(ROW(A25)&gt;41,14,IF(ROW(A25)&gt;35,12,IF(ROW(A25)&gt;29,8,IF(ROW(A25)&gt;21,6,IF(ROW(A25)&gt;3,2,0))))))</f>
        <v>0</v>
      </c>
      <c r="O27" s="91">
        <f t="shared" ca="1" si="30"/>
        <v>0</v>
      </c>
      <c r="P27" s="91">
        <f t="shared" ca="1" si="30"/>
        <v>0</v>
      </c>
      <c r="Q27" s="28" t="s">
        <v>62</v>
      </c>
      <c r="R27" s="29" t="str">
        <f t="shared" si="2"/>
        <v/>
      </c>
      <c r="S27" s="29" t="str">
        <f t="shared" si="3"/>
        <v/>
      </c>
      <c r="T27" s="29" t="str">
        <f t="shared" si="4"/>
        <v/>
      </c>
      <c r="U27" s="29" t="str">
        <f t="shared" si="5"/>
        <v/>
      </c>
    </row>
    <row r="28" spans="1:21" ht="16.5" x14ac:dyDescent="0.15">
      <c r="A28" s="30" t="s">
        <v>471</v>
      </c>
      <c r="B28" s="30" t="b">
        <f t="shared" si="10"/>
        <v>0</v>
      </c>
      <c r="C28" s="30" t="b">
        <v>0</v>
      </c>
      <c r="D28" s="27" t="b">
        <v>0</v>
      </c>
      <c r="E28" s="31" t="b">
        <v>0</v>
      </c>
      <c r="F28" s="31" t="b">
        <v>0</v>
      </c>
      <c r="G28" s="32" t="b">
        <v>0</v>
      </c>
      <c r="H28" s="32" t="b">
        <v>0</v>
      </c>
      <c r="I28" s="32" t="b">
        <v>0</v>
      </c>
      <c r="J28" s="32" t="b">
        <v>0</v>
      </c>
      <c r="K28" s="32" t="b">
        <v>0</v>
      </c>
      <c r="L28" s="32" t="b">
        <v>0</v>
      </c>
      <c r="M28" s="32" t="b">
        <v>0</v>
      </c>
      <c r="N28" s="32">
        <f t="shared" ref="N28:P28" ca="1" si="31">INDIRECT("'⑤Ⅱ_就労のための基本的事項（評価用）'!G"&amp;29+((ROW(A26)-1)*31)+((COLUMN(A26)-1)*4)+IF(ROW(A26)&gt;41,14,IF(ROW(A26)&gt;35,12,IF(ROW(A26)&gt;29,8,IF(ROW(A26)&gt;21,6,IF(ROW(A26)&gt;3,2,0))))))</f>
        <v>0</v>
      </c>
      <c r="O28" s="32">
        <f t="shared" ca="1" si="31"/>
        <v>0</v>
      </c>
      <c r="P28" s="32">
        <f t="shared" ca="1" si="31"/>
        <v>0</v>
      </c>
      <c r="Q28" s="33" t="s">
        <v>63</v>
      </c>
      <c r="R28" s="34" t="str">
        <f t="shared" si="2"/>
        <v/>
      </c>
      <c r="S28" s="34" t="str">
        <f t="shared" si="3"/>
        <v/>
      </c>
      <c r="T28" s="34" t="str">
        <f t="shared" si="4"/>
        <v/>
      </c>
      <c r="U28" s="34" t="str">
        <f t="shared" si="5"/>
        <v/>
      </c>
    </row>
    <row r="29" spans="1:21" ht="16.5" x14ac:dyDescent="0.15">
      <c r="A29" s="90" t="s">
        <v>472</v>
      </c>
      <c r="B29" s="35" t="b">
        <f t="shared" si="10"/>
        <v>1</v>
      </c>
      <c r="C29" s="90" t="b">
        <v>0</v>
      </c>
      <c r="D29" s="27" t="b">
        <v>1</v>
      </c>
      <c r="E29" s="91" t="b">
        <v>0</v>
      </c>
      <c r="F29" s="91" t="b">
        <v>0</v>
      </c>
      <c r="G29" s="91" t="b">
        <v>0</v>
      </c>
      <c r="H29" s="91" t="b">
        <v>0</v>
      </c>
      <c r="I29" s="91" t="b">
        <v>0</v>
      </c>
      <c r="J29" s="91" t="b">
        <v>0</v>
      </c>
      <c r="K29" s="91" t="b">
        <v>0</v>
      </c>
      <c r="L29" s="91" t="b">
        <v>1</v>
      </c>
      <c r="M29" s="91" t="b">
        <v>0</v>
      </c>
      <c r="N29" s="91">
        <f t="shared" ref="N29:P29" ca="1" si="32">INDIRECT("'⑤Ⅱ_就労のための基本的事項（評価用）'!G"&amp;29+((ROW(A27)-1)*31)+((COLUMN(A27)-1)*4)+IF(ROW(A27)&gt;41,14,IF(ROW(A27)&gt;35,12,IF(ROW(A27)&gt;29,8,IF(ROW(A27)&gt;21,6,IF(ROW(A27)&gt;3,2,0))))))</f>
        <v>0</v>
      </c>
      <c r="O29" s="91">
        <f t="shared" ca="1" si="32"/>
        <v>0</v>
      </c>
      <c r="P29" s="91">
        <f t="shared" ca="1" si="32"/>
        <v>0</v>
      </c>
      <c r="Q29" s="28" t="s">
        <v>65</v>
      </c>
      <c r="R29" s="29">
        <f t="shared" si="2"/>
        <v>0</v>
      </c>
      <c r="S29" s="29">
        <f t="shared" si="3"/>
        <v>0</v>
      </c>
      <c r="T29" s="29">
        <f t="shared" si="4"/>
        <v>0</v>
      </c>
      <c r="U29" s="29" t="str">
        <f t="shared" si="5"/>
        <v>体調管理</v>
      </c>
    </row>
    <row r="30" spans="1:21" ht="16.5" x14ac:dyDescent="0.15">
      <c r="A30" s="30" t="s">
        <v>473</v>
      </c>
      <c r="B30" s="30" t="b">
        <f t="shared" si="10"/>
        <v>0</v>
      </c>
      <c r="C30" s="30" t="b">
        <v>0</v>
      </c>
      <c r="D30" s="27" t="b">
        <v>0</v>
      </c>
      <c r="E30" s="31" t="b">
        <v>0</v>
      </c>
      <c r="F30" s="31" t="b">
        <v>1</v>
      </c>
      <c r="G30" s="32" t="b">
        <v>0</v>
      </c>
      <c r="H30" s="32" t="b">
        <v>0</v>
      </c>
      <c r="I30" s="32" t="b">
        <v>1</v>
      </c>
      <c r="J30" s="32" t="b">
        <v>0</v>
      </c>
      <c r="K30" s="32" t="b">
        <v>0</v>
      </c>
      <c r="L30" s="32" t="b">
        <v>0</v>
      </c>
      <c r="M30" s="32" t="b">
        <v>1</v>
      </c>
      <c r="N30" s="32">
        <f t="shared" ref="N30:P30" ca="1" si="33">INDIRECT("'⑤Ⅱ_就労のための基本的事項（評価用）'!G"&amp;29+((ROW(A28)-1)*31)+((COLUMN(A28)-1)*4)+IF(ROW(A28)&gt;41,14,IF(ROW(A28)&gt;35,12,IF(ROW(A28)&gt;29,8,IF(ROW(A28)&gt;21,6,IF(ROW(A28)&gt;3,2,0))))))</f>
        <v>0</v>
      </c>
      <c r="O30" s="32">
        <f t="shared" ca="1" si="33"/>
        <v>0</v>
      </c>
      <c r="P30" s="32">
        <f t="shared" ca="1" si="33"/>
        <v>0</v>
      </c>
      <c r="Q30" s="33" t="s">
        <v>94</v>
      </c>
      <c r="R30" s="34" t="str">
        <f t="shared" si="2"/>
        <v/>
      </c>
      <c r="S30" s="34" t="str">
        <f t="shared" si="3"/>
        <v/>
      </c>
      <c r="T30" s="34" t="str">
        <f t="shared" si="4"/>
        <v/>
      </c>
      <c r="U30" s="34" t="str">
        <f t="shared" si="5"/>
        <v/>
      </c>
    </row>
    <row r="31" spans="1:21" ht="16.5" x14ac:dyDescent="0.15">
      <c r="A31" s="90" t="s">
        <v>474</v>
      </c>
      <c r="B31" s="35" t="b">
        <f t="shared" si="10"/>
        <v>0</v>
      </c>
      <c r="C31" s="90" t="b">
        <v>0</v>
      </c>
      <c r="D31" s="27" t="b">
        <v>0</v>
      </c>
      <c r="E31" s="91" t="b">
        <v>0</v>
      </c>
      <c r="F31" s="91" t="b">
        <v>0</v>
      </c>
      <c r="G31" s="91" t="b">
        <v>1</v>
      </c>
      <c r="H31" s="91" t="b">
        <v>0</v>
      </c>
      <c r="I31" s="91" t="b">
        <v>0</v>
      </c>
      <c r="J31" s="91" t="b">
        <v>0</v>
      </c>
      <c r="K31" s="91" t="b">
        <v>0</v>
      </c>
      <c r="L31" s="91" t="b">
        <v>0</v>
      </c>
      <c r="M31" s="91" t="b">
        <v>0</v>
      </c>
      <c r="N31" s="91">
        <f t="shared" ref="N31:P31" ca="1" si="34">INDIRECT("'⑤Ⅱ_就労のための基本的事項（評価用）'!G"&amp;29+((ROW(A29)-1)*31)+((COLUMN(A29)-1)*4)+IF(ROW(A29)&gt;41,14,IF(ROW(A29)&gt;35,12,IF(ROW(A29)&gt;29,8,IF(ROW(A29)&gt;21,6,IF(ROW(A29)&gt;3,2,0))))))</f>
        <v>0</v>
      </c>
      <c r="O31" s="91">
        <f t="shared" ca="1" si="34"/>
        <v>0</v>
      </c>
      <c r="P31" s="91">
        <f t="shared" ca="1" si="34"/>
        <v>0</v>
      </c>
      <c r="Q31" s="28" t="s">
        <v>57</v>
      </c>
      <c r="R31" s="29" t="str">
        <f t="shared" si="2"/>
        <v/>
      </c>
      <c r="S31" s="29" t="str">
        <f t="shared" si="3"/>
        <v/>
      </c>
      <c r="T31" s="29" t="str">
        <f t="shared" si="4"/>
        <v/>
      </c>
      <c r="U31" s="29" t="str">
        <f t="shared" si="5"/>
        <v/>
      </c>
    </row>
    <row r="32" spans="1:21" ht="16.5" x14ac:dyDescent="0.15">
      <c r="A32" s="30" t="s">
        <v>369</v>
      </c>
      <c r="B32" s="30" t="b">
        <f t="shared" si="10"/>
        <v>0</v>
      </c>
      <c r="C32" s="30" t="b">
        <v>0</v>
      </c>
      <c r="D32" s="27" t="b">
        <v>0</v>
      </c>
      <c r="E32" s="31" t="b">
        <v>0</v>
      </c>
      <c r="F32" s="31" t="b">
        <v>0</v>
      </c>
      <c r="G32" s="32" t="b">
        <v>0</v>
      </c>
      <c r="H32" s="32" t="b">
        <v>0</v>
      </c>
      <c r="I32" s="32" t="b">
        <v>0</v>
      </c>
      <c r="J32" s="32" t="b">
        <v>0</v>
      </c>
      <c r="K32" s="32" t="b">
        <v>0</v>
      </c>
      <c r="L32" s="32" t="b">
        <v>0</v>
      </c>
      <c r="M32" s="32" t="b">
        <v>0</v>
      </c>
      <c r="N32" s="32">
        <f t="shared" ref="N32:P32" ca="1" si="35">INDIRECT("'⑤Ⅱ_就労のための基本的事項（評価用）'!G"&amp;29+((ROW(A30)-1)*31)+((COLUMN(A30)-1)*4)+IF(ROW(A30)&gt;41,14,IF(ROW(A30)&gt;35,12,IF(ROW(A30)&gt;29,8,IF(ROW(A30)&gt;21,6,IF(ROW(A30)&gt;3,2,0))))))</f>
        <v>0</v>
      </c>
      <c r="O32" s="32">
        <f t="shared" ca="1" si="35"/>
        <v>0</v>
      </c>
      <c r="P32" s="32">
        <f t="shared" ca="1" si="35"/>
        <v>0</v>
      </c>
      <c r="Q32" s="33" t="s">
        <v>51</v>
      </c>
      <c r="R32" s="34" t="str">
        <f t="shared" si="2"/>
        <v/>
      </c>
      <c r="S32" s="34" t="str">
        <f t="shared" si="3"/>
        <v/>
      </c>
      <c r="T32" s="34" t="str">
        <f t="shared" si="4"/>
        <v/>
      </c>
      <c r="U32" s="34" t="str">
        <f t="shared" si="5"/>
        <v/>
      </c>
    </row>
    <row r="33" spans="1:21" ht="16.5" x14ac:dyDescent="0.15">
      <c r="A33" s="90" t="s">
        <v>370</v>
      </c>
      <c r="B33" s="35" t="b">
        <f t="shared" si="10"/>
        <v>0</v>
      </c>
      <c r="C33" s="90" t="b">
        <v>0</v>
      </c>
      <c r="D33" s="27" t="b">
        <v>0</v>
      </c>
      <c r="E33" s="91" t="b">
        <v>0</v>
      </c>
      <c r="F33" s="91" t="b">
        <v>0</v>
      </c>
      <c r="G33" s="91" t="b">
        <v>0</v>
      </c>
      <c r="H33" s="91" t="b">
        <v>0</v>
      </c>
      <c r="I33" s="91" t="b">
        <v>0</v>
      </c>
      <c r="J33" s="91" t="b">
        <v>0</v>
      </c>
      <c r="K33" s="91" t="b">
        <v>0</v>
      </c>
      <c r="L33" s="91" t="b">
        <v>0</v>
      </c>
      <c r="M33" s="91" t="b">
        <v>0</v>
      </c>
      <c r="N33" s="91">
        <f t="shared" ref="N33:P33" ca="1" si="36">INDIRECT("'⑤Ⅱ_就労のための基本的事項（評価用）'!G"&amp;29+((ROW(A31)-1)*31)+((COLUMN(A31)-1)*4)+IF(ROW(A31)&gt;41,14,IF(ROW(A31)&gt;35,12,IF(ROW(A31)&gt;29,8,IF(ROW(A31)&gt;21,6,IF(ROW(A31)&gt;3,2,0))))))</f>
        <v>0</v>
      </c>
      <c r="O33" s="91">
        <f t="shared" ca="1" si="36"/>
        <v>0</v>
      </c>
      <c r="P33" s="91">
        <f t="shared" ca="1" si="36"/>
        <v>0</v>
      </c>
      <c r="Q33" s="28" t="s">
        <v>58</v>
      </c>
      <c r="R33" s="29" t="str">
        <f t="shared" si="2"/>
        <v/>
      </c>
      <c r="S33" s="29" t="str">
        <f t="shared" si="3"/>
        <v/>
      </c>
      <c r="T33" s="29" t="str">
        <f t="shared" si="4"/>
        <v/>
      </c>
      <c r="U33" s="29" t="str">
        <f t="shared" si="5"/>
        <v/>
      </c>
    </row>
    <row r="34" spans="1:21" ht="16.5" x14ac:dyDescent="0.15">
      <c r="A34" s="30" t="s">
        <v>371</v>
      </c>
      <c r="B34" s="30" t="b">
        <f t="shared" si="10"/>
        <v>0</v>
      </c>
      <c r="C34" s="30" t="b">
        <v>0</v>
      </c>
      <c r="D34" s="27" t="b">
        <v>0</v>
      </c>
      <c r="E34" s="31" t="b">
        <v>0</v>
      </c>
      <c r="F34" s="31" t="b">
        <v>0</v>
      </c>
      <c r="G34" s="32" t="b">
        <v>0</v>
      </c>
      <c r="H34" s="32" t="b">
        <v>0</v>
      </c>
      <c r="I34" s="32" t="b">
        <v>0</v>
      </c>
      <c r="J34" s="32" t="b">
        <v>0</v>
      </c>
      <c r="K34" s="32" t="b">
        <v>0</v>
      </c>
      <c r="L34" s="32" t="b">
        <v>0</v>
      </c>
      <c r="M34" s="32" t="b">
        <v>0</v>
      </c>
      <c r="N34" s="32">
        <f t="shared" ref="N34:P34" ca="1" si="37">INDIRECT("'⑤Ⅱ_就労のための基本的事項（評価用）'!G"&amp;29+((ROW(A32)-1)*31)+((COLUMN(A32)-1)*4)+IF(ROW(A32)&gt;41,14,IF(ROW(A32)&gt;35,12,IF(ROW(A32)&gt;29,8,IF(ROW(A32)&gt;21,6,IF(ROW(A32)&gt;3,2,0))))))</f>
        <v>0</v>
      </c>
      <c r="O34" s="32">
        <f t="shared" ca="1" si="37"/>
        <v>0</v>
      </c>
      <c r="P34" s="32">
        <f t="shared" ca="1" si="37"/>
        <v>0</v>
      </c>
      <c r="Q34" s="33" t="s">
        <v>67</v>
      </c>
      <c r="R34" s="34" t="str">
        <f t="shared" si="2"/>
        <v/>
      </c>
      <c r="S34" s="34" t="str">
        <f t="shared" si="3"/>
        <v/>
      </c>
      <c r="T34" s="34" t="str">
        <f t="shared" si="4"/>
        <v/>
      </c>
      <c r="U34" s="34" t="str">
        <f t="shared" si="5"/>
        <v/>
      </c>
    </row>
    <row r="35" spans="1:21" ht="16.5" x14ac:dyDescent="0.15">
      <c r="A35" s="90" t="s">
        <v>490</v>
      </c>
      <c r="B35" s="35" t="b">
        <f t="shared" si="10"/>
        <v>0</v>
      </c>
      <c r="C35" s="90" t="b">
        <v>0</v>
      </c>
      <c r="D35" s="27" t="b">
        <v>0</v>
      </c>
      <c r="E35" s="91" t="b">
        <v>0</v>
      </c>
      <c r="F35" s="91" t="b">
        <v>0</v>
      </c>
      <c r="G35" s="91" t="b">
        <v>0</v>
      </c>
      <c r="H35" s="91" t="b">
        <v>0</v>
      </c>
      <c r="I35" s="91" t="b">
        <v>0</v>
      </c>
      <c r="J35" s="91" t="b">
        <v>0</v>
      </c>
      <c r="K35" s="91" t="b">
        <v>0</v>
      </c>
      <c r="L35" s="91" t="b">
        <v>1</v>
      </c>
      <c r="M35" s="91" t="b">
        <v>0</v>
      </c>
      <c r="N35" s="91">
        <f t="shared" ref="N35:P35" ca="1" si="38">INDIRECT("'⑤Ⅱ_就労のための基本的事項（評価用）'!G"&amp;29+((ROW(A33)-1)*31)+((COLUMN(A33)-1)*4)+IF(ROW(A33)&gt;41,14,IF(ROW(A33)&gt;35,12,IF(ROW(A33)&gt;29,8,IF(ROW(A33)&gt;21,6,IF(ROW(A33)&gt;3,2,0))))))</f>
        <v>0</v>
      </c>
      <c r="O35" s="91">
        <f t="shared" ca="1" si="38"/>
        <v>0</v>
      </c>
      <c r="P35" s="91">
        <f t="shared" ca="1" si="38"/>
        <v>0</v>
      </c>
      <c r="Q35" s="28" t="s">
        <v>61</v>
      </c>
      <c r="R35" s="29" t="str">
        <f t="shared" si="2"/>
        <v/>
      </c>
      <c r="S35" s="29" t="str">
        <f t="shared" si="3"/>
        <v/>
      </c>
      <c r="T35" s="29" t="str">
        <f t="shared" si="4"/>
        <v/>
      </c>
      <c r="U35" s="29" t="str">
        <f t="shared" si="5"/>
        <v/>
      </c>
    </row>
    <row r="36" spans="1:21" ht="16.5" x14ac:dyDescent="0.15">
      <c r="A36" s="30" t="s">
        <v>372</v>
      </c>
      <c r="B36" s="30" t="b">
        <f t="shared" si="10"/>
        <v>0</v>
      </c>
      <c r="C36" s="30" t="b">
        <v>0</v>
      </c>
      <c r="D36" s="27" t="b">
        <v>0</v>
      </c>
      <c r="E36" s="31" t="b">
        <v>0</v>
      </c>
      <c r="F36" s="31" t="b">
        <v>0</v>
      </c>
      <c r="G36" s="32" t="b">
        <v>0</v>
      </c>
      <c r="H36" s="32" t="b">
        <v>0</v>
      </c>
      <c r="I36" s="32" t="b">
        <v>0</v>
      </c>
      <c r="J36" s="32" t="b">
        <v>0</v>
      </c>
      <c r="K36" s="32" t="b">
        <v>0</v>
      </c>
      <c r="L36" s="32" t="b">
        <v>0</v>
      </c>
      <c r="M36" s="32" t="b">
        <v>0</v>
      </c>
      <c r="N36" s="32">
        <f t="shared" ref="N36:P36" ca="1" si="39">INDIRECT("'⑤Ⅱ_就労のための基本的事項（評価用）'!G"&amp;29+((ROW(A34)-1)*31)+((COLUMN(A34)-1)*4)+IF(ROW(A34)&gt;41,14,IF(ROW(A34)&gt;35,12,IF(ROW(A34)&gt;29,8,IF(ROW(A34)&gt;21,6,IF(ROW(A34)&gt;3,2,0))))))</f>
        <v>0</v>
      </c>
      <c r="O36" s="32">
        <f t="shared" ca="1" si="39"/>
        <v>0</v>
      </c>
      <c r="P36" s="32">
        <f t="shared" ca="1" si="39"/>
        <v>0</v>
      </c>
      <c r="Q36" s="33" t="s">
        <v>64</v>
      </c>
      <c r="R36" s="34" t="str">
        <f t="shared" si="2"/>
        <v/>
      </c>
      <c r="S36" s="34" t="str">
        <f t="shared" si="3"/>
        <v/>
      </c>
      <c r="T36" s="34" t="str">
        <f t="shared" si="4"/>
        <v/>
      </c>
      <c r="U36" s="34" t="str">
        <f t="shared" si="5"/>
        <v/>
      </c>
    </row>
    <row r="37" spans="1:21" ht="16.5" x14ac:dyDescent="0.15">
      <c r="A37" s="90" t="s">
        <v>491</v>
      </c>
      <c r="B37" s="35" t="b">
        <f t="shared" si="10"/>
        <v>0</v>
      </c>
      <c r="C37" s="90" t="b">
        <v>0</v>
      </c>
      <c r="D37" s="27" t="b">
        <v>0</v>
      </c>
      <c r="E37" s="91" t="b">
        <v>0</v>
      </c>
      <c r="F37" s="91" t="b">
        <v>0</v>
      </c>
      <c r="G37" s="91" t="b">
        <v>0</v>
      </c>
      <c r="H37" s="91" t="b">
        <v>1</v>
      </c>
      <c r="I37" s="91" t="b">
        <v>1</v>
      </c>
      <c r="J37" s="91" t="b">
        <v>0</v>
      </c>
      <c r="K37" s="91" t="b">
        <v>0</v>
      </c>
      <c r="L37" s="91" t="b">
        <v>0</v>
      </c>
      <c r="M37" s="91" t="b">
        <v>0</v>
      </c>
      <c r="N37" s="91">
        <f t="shared" ref="N37:P37" ca="1" si="40">INDIRECT("'⑤Ⅱ_就労のための基本的事項（評価用）'!G"&amp;29+((ROW(A35)-1)*31)+((COLUMN(A35)-1)*4)+IF(ROW(A35)&gt;41,14,IF(ROW(A35)&gt;35,12,IF(ROW(A35)&gt;29,8,IF(ROW(A35)&gt;21,6,IF(ROW(A35)&gt;3,2,0))))))</f>
        <v>0</v>
      </c>
      <c r="O37" s="91">
        <f t="shared" ca="1" si="40"/>
        <v>0</v>
      </c>
      <c r="P37" s="91">
        <f t="shared" ca="1" si="40"/>
        <v>0</v>
      </c>
      <c r="Q37" s="28" t="s">
        <v>59</v>
      </c>
      <c r="R37" s="29" t="str">
        <f t="shared" si="2"/>
        <v/>
      </c>
      <c r="S37" s="29" t="str">
        <f t="shared" si="3"/>
        <v/>
      </c>
      <c r="T37" s="29" t="str">
        <f t="shared" si="4"/>
        <v/>
      </c>
      <c r="U37" s="29" t="str">
        <f t="shared" si="5"/>
        <v/>
      </c>
    </row>
    <row r="38" spans="1:21" ht="16.5" x14ac:dyDescent="0.15">
      <c r="A38" s="30" t="s">
        <v>475</v>
      </c>
      <c r="B38" s="30" t="b">
        <f t="shared" si="10"/>
        <v>0</v>
      </c>
      <c r="C38" s="30">
        <v>5</v>
      </c>
      <c r="D38" s="27" t="b">
        <v>0</v>
      </c>
      <c r="E38" s="31" t="b">
        <v>0</v>
      </c>
      <c r="F38" s="31" t="b">
        <v>0</v>
      </c>
      <c r="G38" s="32" t="b">
        <v>0</v>
      </c>
      <c r="H38" s="32" t="b">
        <v>0</v>
      </c>
      <c r="I38" s="32" t="b">
        <v>0</v>
      </c>
      <c r="J38" s="32" t="b">
        <v>1</v>
      </c>
      <c r="K38" s="32" t="b">
        <v>0</v>
      </c>
      <c r="L38" s="32" t="b">
        <v>0</v>
      </c>
      <c r="M38" s="32" t="b">
        <v>0</v>
      </c>
      <c r="N38" s="32">
        <f t="shared" ref="N38:P38" ca="1" si="41">INDIRECT("'⑤Ⅱ_就労のための基本的事項（評価用）'!G"&amp;29+((ROW(A36)-1)*31)+((COLUMN(A36)-1)*4)+IF(ROW(A36)&gt;41,14,IF(ROW(A36)&gt;35,12,IF(ROW(A36)&gt;29,8,IF(ROW(A36)&gt;21,6,IF(ROW(A36)&gt;3,2,0))))))</f>
        <v>0</v>
      </c>
      <c r="O38" s="32">
        <f t="shared" ca="1" si="41"/>
        <v>0</v>
      </c>
      <c r="P38" s="32">
        <f t="shared" ca="1" si="41"/>
        <v>0</v>
      </c>
      <c r="Q38" s="33" t="s">
        <v>53</v>
      </c>
      <c r="R38" s="34" t="str">
        <f t="shared" si="2"/>
        <v/>
      </c>
      <c r="S38" s="34" t="str">
        <f t="shared" si="3"/>
        <v/>
      </c>
      <c r="T38" s="34" t="str">
        <f t="shared" si="4"/>
        <v/>
      </c>
      <c r="U38" s="34" t="str">
        <f t="shared" si="5"/>
        <v/>
      </c>
    </row>
    <row r="39" spans="1:21" ht="16.5" x14ac:dyDescent="0.15">
      <c r="A39" s="90" t="s">
        <v>476</v>
      </c>
      <c r="B39" s="35" t="b">
        <f t="shared" si="10"/>
        <v>0</v>
      </c>
      <c r="C39" s="90" t="b">
        <v>0</v>
      </c>
      <c r="D39" s="27" t="b">
        <v>0</v>
      </c>
      <c r="E39" s="91" t="b">
        <v>0</v>
      </c>
      <c r="F39" s="91" t="b">
        <v>0</v>
      </c>
      <c r="G39" s="91" t="b">
        <v>0</v>
      </c>
      <c r="H39" s="91" t="b">
        <v>0</v>
      </c>
      <c r="I39" s="91" t="b">
        <v>0</v>
      </c>
      <c r="J39" s="91" t="b">
        <v>0</v>
      </c>
      <c r="K39" s="91" t="b">
        <v>0</v>
      </c>
      <c r="L39" s="91" t="b">
        <v>0</v>
      </c>
      <c r="M39" s="91" t="b">
        <v>0</v>
      </c>
      <c r="N39" s="91">
        <f t="shared" ref="N39:P39" ca="1" si="42">INDIRECT("'⑤Ⅱ_就労のための基本的事項（評価用）'!G"&amp;29+((ROW(A37)-1)*31)+((COLUMN(A37)-1)*4)+IF(ROW(A37)&gt;41,14,IF(ROW(A37)&gt;35,12,IF(ROW(A37)&gt;29,8,IF(ROW(A37)&gt;21,6,IF(ROW(A37)&gt;3,2,0))))))</f>
        <v>0</v>
      </c>
      <c r="O39" s="91">
        <f t="shared" ca="1" si="42"/>
        <v>0</v>
      </c>
      <c r="P39" s="91">
        <f t="shared" ca="1" si="42"/>
        <v>0</v>
      </c>
      <c r="Q39" s="28" t="s">
        <v>481</v>
      </c>
      <c r="R39" s="29" t="str">
        <f t="shared" si="2"/>
        <v/>
      </c>
      <c r="S39" s="29" t="str">
        <f t="shared" si="3"/>
        <v/>
      </c>
      <c r="T39" s="29" t="str">
        <f t="shared" si="4"/>
        <v/>
      </c>
      <c r="U39" s="29" t="str">
        <f t="shared" si="5"/>
        <v/>
      </c>
    </row>
    <row r="40" spans="1:21" ht="16.5" x14ac:dyDescent="0.15">
      <c r="A40" s="30" t="s">
        <v>477</v>
      </c>
      <c r="B40" s="30" t="b">
        <f t="shared" si="10"/>
        <v>0</v>
      </c>
      <c r="C40" s="30" t="b">
        <v>0</v>
      </c>
      <c r="D40" s="27" t="b">
        <v>0</v>
      </c>
      <c r="E40" s="31" t="b">
        <v>0</v>
      </c>
      <c r="F40" s="31" t="b">
        <v>0</v>
      </c>
      <c r="G40" s="32" t="b">
        <v>0</v>
      </c>
      <c r="H40" s="32" t="b">
        <v>0</v>
      </c>
      <c r="I40" s="32" t="b">
        <v>0</v>
      </c>
      <c r="J40" s="32" t="b">
        <v>0</v>
      </c>
      <c r="K40" s="32" t="b">
        <v>0</v>
      </c>
      <c r="L40" s="32" t="b">
        <v>0</v>
      </c>
      <c r="M40" s="32" t="b">
        <v>0</v>
      </c>
      <c r="N40" s="32">
        <f t="shared" ref="N40:P40" ca="1" si="43">INDIRECT("'⑤Ⅱ_就労のための基本的事項（評価用）'!G"&amp;29+((ROW(A38)-1)*31)+((COLUMN(A38)-1)*4)+IF(ROW(A38)&gt;41,14,IF(ROW(A38)&gt;35,12,IF(ROW(A38)&gt;29,8,IF(ROW(A38)&gt;21,6,IF(ROW(A38)&gt;3,2,0))))))</f>
        <v>0</v>
      </c>
      <c r="O40" s="32">
        <f t="shared" ca="1" si="43"/>
        <v>0</v>
      </c>
      <c r="P40" s="32">
        <f t="shared" ca="1" si="43"/>
        <v>0</v>
      </c>
      <c r="Q40" s="33" t="s">
        <v>175</v>
      </c>
      <c r="R40" s="34" t="str">
        <f t="shared" si="2"/>
        <v/>
      </c>
      <c r="S40" s="34" t="str">
        <f t="shared" si="3"/>
        <v/>
      </c>
      <c r="T40" s="34" t="str">
        <f t="shared" si="4"/>
        <v/>
      </c>
      <c r="U40" s="34" t="str">
        <f t="shared" si="5"/>
        <v/>
      </c>
    </row>
    <row r="41" spans="1:21" ht="16.5" x14ac:dyDescent="0.15">
      <c r="A41" s="90" t="s">
        <v>478</v>
      </c>
      <c r="B41" s="35" t="b">
        <f t="shared" si="10"/>
        <v>0</v>
      </c>
      <c r="C41" s="90" t="b">
        <v>0</v>
      </c>
      <c r="D41" s="27" t="b">
        <v>0</v>
      </c>
      <c r="E41" s="91" t="b">
        <v>0</v>
      </c>
      <c r="F41" s="91" t="b">
        <v>0</v>
      </c>
      <c r="G41" s="91" t="b">
        <v>0</v>
      </c>
      <c r="H41" s="91" t="b">
        <v>0</v>
      </c>
      <c r="I41" s="91" t="b">
        <v>0</v>
      </c>
      <c r="J41" s="91" t="b">
        <v>0</v>
      </c>
      <c r="K41" s="91" t="b">
        <v>0</v>
      </c>
      <c r="L41" s="91" t="b">
        <v>0</v>
      </c>
      <c r="M41" s="91" t="b">
        <v>0</v>
      </c>
      <c r="N41" s="91">
        <f t="shared" ref="N41:P41" ca="1" si="44">INDIRECT("'⑤Ⅱ_就労のための基本的事項（評価用）'!G"&amp;29+((ROW(A39)-1)*31)+((COLUMN(A39)-1)*4)+IF(ROW(A39)&gt;41,14,IF(ROW(A39)&gt;35,12,IF(ROW(A39)&gt;29,8,IF(ROW(A39)&gt;21,6,IF(ROW(A39)&gt;3,2,0))))))</f>
        <v>0</v>
      </c>
      <c r="O41" s="91">
        <f t="shared" ca="1" si="44"/>
        <v>0</v>
      </c>
      <c r="P41" s="91">
        <f t="shared" ca="1" si="44"/>
        <v>0</v>
      </c>
      <c r="Q41" s="28" t="s">
        <v>176</v>
      </c>
      <c r="R41" s="29" t="str">
        <f t="shared" si="2"/>
        <v/>
      </c>
      <c r="S41" s="29" t="str">
        <f t="shared" si="3"/>
        <v/>
      </c>
      <c r="T41" s="29" t="str">
        <f t="shared" si="4"/>
        <v/>
      </c>
      <c r="U41" s="29" t="str">
        <f t="shared" si="5"/>
        <v/>
      </c>
    </row>
    <row r="42" spans="1:21" ht="16.5" x14ac:dyDescent="0.15">
      <c r="A42" s="30" t="s">
        <v>479</v>
      </c>
      <c r="B42" s="30" t="b">
        <f t="shared" si="10"/>
        <v>0</v>
      </c>
      <c r="C42" s="30">
        <v>5</v>
      </c>
      <c r="D42" s="27" t="b">
        <v>0</v>
      </c>
      <c r="E42" s="31" t="b">
        <v>0</v>
      </c>
      <c r="F42" s="31" t="b">
        <v>0</v>
      </c>
      <c r="G42" s="32" t="b">
        <v>0</v>
      </c>
      <c r="H42" s="32" t="b">
        <v>0</v>
      </c>
      <c r="I42" s="32" t="b">
        <v>0</v>
      </c>
      <c r="J42" s="32" t="b">
        <v>1</v>
      </c>
      <c r="K42" s="32" t="b">
        <v>0</v>
      </c>
      <c r="L42" s="32" t="b">
        <v>0</v>
      </c>
      <c r="M42" s="32" t="b">
        <v>0</v>
      </c>
      <c r="N42" s="32">
        <f t="shared" ref="N42:P42" ca="1" si="45">INDIRECT("'⑤Ⅱ_就労のための基本的事項（評価用）'!G"&amp;29+((ROW(A40)-1)*31)+((COLUMN(A40)-1)*4)+IF(ROW(A40)&gt;41,14,IF(ROW(A40)&gt;35,12,IF(ROW(A40)&gt;29,8,IF(ROW(A40)&gt;21,6,IF(ROW(A40)&gt;3,2,0))))))</f>
        <v>0</v>
      </c>
      <c r="O42" s="32">
        <f t="shared" ca="1" si="45"/>
        <v>0</v>
      </c>
      <c r="P42" s="32">
        <f t="shared" ca="1" si="45"/>
        <v>0</v>
      </c>
      <c r="Q42" s="33" t="s">
        <v>169</v>
      </c>
      <c r="R42" s="34" t="str">
        <f t="shared" si="2"/>
        <v/>
      </c>
      <c r="S42" s="34" t="str">
        <f t="shared" si="3"/>
        <v/>
      </c>
      <c r="T42" s="34" t="str">
        <f t="shared" si="4"/>
        <v/>
      </c>
      <c r="U42" s="34" t="str">
        <f t="shared" si="5"/>
        <v/>
      </c>
    </row>
    <row r="43" spans="1:21" ht="16.5" x14ac:dyDescent="0.15">
      <c r="A43" s="90" t="s">
        <v>480</v>
      </c>
      <c r="B43" s="35" t="b">
        <f t="shared" si="10"/>
        <v>1</v>
      </c>
      <c r="C43" s="90" t="b">
        <v>0</v>
      </c>
      <c r="D43" s="27">
        <v>2</v>
      </c>
      <c r="E43" s="91" t="b">
        <v>0</v>
      </c>
      <c r="F43" s="91" t="b">
        <v>0</v>
      </c>
      <c r="G43" s="91" t="b">
        <v>0</v>
      </c>
      <c r="H43" s="91" t="b">
        <v>0</v>
      </c>
      <c r="I43" s="91" t="b">
        <v>0</v>
      </c>
      <c r="J43" s="91" t="b">
        <v>0</v>
      </c>
      <c r="K43" s="91" t="b">
        <v>0</v>
      </c>
      <c r="L43" s="91" t="b">
        <v>0</v>
      </c>
      <c r="M43" s="91" t="b">
        <v>0</v>
      </c>
      <c r="N43" s="91">
        <f t="shared" ref="N43:P43" ca="1" si="46">INDIRECT("'⑤Ⅱ_就労のための基本的事項（評価用）'!G"&amp;29+((ROW(A41)-1)*31)+((COLUMN(A41)-1)*4)+IF(ROW(A41)&gt;41,14,IF(ROW(A41)&gt;35,12,IF(ROW(A41)&gt;29,8,IF(ROW(A41)&gt;21,6,IF(ROW(A41)&gt;3,2,0))))))</f>
        <v>0</v>
      </c>
      <c r="O43" s="91">
        <f t="shared" ca="1" si="46"/>
        <v>0</v>
      </c>
      <c r="P43" s="91">
        <f t="shared" ca="1" si="46"/>
        <v>0</v>
      </c>
      <c r="Q43" s="28" t="s">
        <v>177</v>
      </c>
      <c r="R43" s="29">
        <f t="shared" si="2"/>
        <v>0</v>
      </c>
      <c r="S43" s="29">
        <f t="shared" si="3"/>
        <v>0</v>
      </c>
      <c r="T43" s="29">
        <f t="shared" si="4"/>
        <v>0</v>
      </c>
      <c r="U43" s="29" t="str">
        <f t="shared" si="5"/>
        <v>感情のコントロール</v>
      </c>
    </row>
    <row r="44" spans="1:21" ht="16.5" x14ac:dyDescent="0.15">
      <c r="A44" s="30" t="s">
        <v>373</v>
      </c>
      <c r="B44" s="30" t="b">
        <f t="shared" si="10"/>
        <v>0</v>
      </c>
      <c r="C44" s="30">
        <v>5</v>
      </c>
      <c r="D44" s="27" t="b">
        <v>0</v>
      </c>
      <c r="E44" s="31" t="b">
        <v>0</v>
      </c>
      <c r="F44" s="31" t="b">
        <v>0</v>
      </c>
      <c r="G44" s="32" t="b">
        <v>0</v>
      </c>
      <c r="H44" s="32" t="b">
        <v>0</v>
      </c>
      <c r="I44" s="32" t="b">
        <v>0</v>
      </c>
      <c r="J44" s="32" t="b">
        <v>1</v>
      </c>
      <c r="K44" s="32" t="b">
        <v>0</v>
      </c>
      <c r="L44" s="32" t="b">
        <v>0</v>
      </c>
      <c r="M44" s="32" t="b">
        <v>0</v>
      </c>
      <c r="N44" s="32">
        <f t="shared" ref="N44:P44" ca="1" si="47">INDIRECT("'⑤Ⅱ_就労のための基本的事項（評価用）'!G"&amp;29+((ROW(A42)-1)*31)+((COLUMN(A42)-1)*4)+IF(ROW(A42)&gt;41,14,IF(ROW(A42)&gt;35,12,IF(ROW(A42)&gt;29,8,IF(ROW(A42)&gt;21,6,IF(ROW(A42)&gt;3,2,0))))))</f>
        <v>0</v>
      </c>
      <c r="O44" s="32">
        <f t="shared" ca="1" si="47"/>
        <v>0</v>
      </c>
      <c r="P44" s="32">
        <f t="shared" ca="1" si="47"/>
        <v>0</v>
      </c>
      <c r="Q44" s="33" t="s">
        <v>52</v>
      </c>
      <c r="R44" s="34" t="str">
        <f t="shared" si="2"/>
        <v/>
      </c>
      <c r="S44" s="34" t="str">
        <f t="shared" si="3"/>
        <v/>
      </c>
      <c r="T44" s="34" t="str">
        <f t="shared" si="4"/>
        <v/>
      </c>
      <c r="U44" s="34" t="str">
        <f t="shared" si="5"/>
        <v/>
      </c>
    </row>
    <row r="45" spans="1:21" ht="16.5" x14ac:dyDescent="0.15">
      <c r="A45" s="90" t="s">
        <v>374</v>
      </c>
      <c r="B45" s="35" t="b">
        <f t="shared" si="10"/>
        <v>0</v>
      </c>
      <c r="C45" s="90" t="b">
        <v>0</v>
      </c>
      <c r="D45" s="27" t="b">
        <v>0</v>
      </c>
      <c r="E45" s="91" t="b">
        <v>0</v>
      </c>
      <c r="F45" s="91" t="b">
        <v>0</v>
      </c>
      <c r="G45" s="91" t="b">
        <v>0</v>
      </c>
      <c r="H45" s="91" t="b">
        <v>0</v>
      </c>
      <c r="I45" s="91" t="b">
        <v>0</v>
      </c>
      <c r="J45" s="91" t="b">
        <v>0</v>
      </c>
      <c r="K45" s="91" t="b">
        <v>0</v>
      </c>
      <c r="L45" s="91" t="b">
        <v>0</v>
      </c>
      <c r="M45" s="91" t="b">
        <v>0</v>
      </c>
      <c r="N45" s="91">
        <f t="shared" ref="N45:P45" ca="1" si="48">INDIRECT("'⑤Ⅱ_就労のための基本的事項（評価用）'!G"&amp;29+((ROW(A43)-1)*31)+((COLUMN(A43)-1)*4)+IF(ROW(A43)&gt;41,14,IF(ROW(A43)&gt;35,12,IF(ROW(A43)&gt;29,8,IF(ROW(A43)&gt;21,6,IF(ROW(A43)&gt;3,2,0))))))</f>
        <v>0</v>
      </c>
      <c r="O45" s="91">
        <f t="shared" ca="1" si="48"/>
        <v>0</v>
      </c>
      <c r="P45" s="91">
        <f t="shared" ca="1" si="48"/>
        <v>0</v>
      </c>
      <c r="Q45" s="28" t="s">
        <v>170</v>
      </c>
      <c r="R45" s="29" t="str">
        <f t="shared" si="2"/>
        <v/>
      </c>
      <c r="S45" s="29" t="str">
        <f t="shared" si="3"/>
        <v/>
      </c>
      <c r="T45" s="29" t="str">
        <f t="shared" si="4"/>
        <v/>
      </c>
      <c r="U45" s="29" t="str">
        <f t="shared" si="5"/>
        <v/>
      </c>
    </row>
    <row r="46" spans="1:21" ht="16.5" x14ac:dyDescent="0.15">
      <c r="A46" s="30" t="s">
        <v>375</v>
      </c>
      <c r="B46" s="30" t="b">
        <f t="shared" si="10"/>
        <v>0</v>
      </c>
      <c r="C46" s="30" t="b">
        <v>0</v>
      </c>
      <c r="D46" s="27" t="b">
        <v>0</v>
      </c>
      <c r="E46" s="31" t="b">
        <v>1</v>
      </c>
      <c r="F46" s="31" t="b">
        <v>0</v>
      </c>
      <c r="G46" s="32" t="b">
        <v>0</v>
      </c>
      <c r="H46" s="32" t="b">
        <v>0</v>
      </c>
      <c r="I46" s="32" t="b">
        <v>0</v>
      </c>
      <c r="J46" s="32" t="b">
        <v>0</v>
      </c>
      <c r="K46" s="32" t="b">
        <v>0</v>
      </c>
      <c r="L46" s="32" t="b">
        <v>0</v>
      </c>
      <c r="M46" s="32" t="b">
        <v>0</v>
      </c>
      <c r="N46" s="32">
        <f t="shared" ref="N46:P46" ca="1" si="49">INDIRECT("'⑤Ⅱ_就労のための基本的事項（評価用）'!G"&amp;29+((ROW(A44)-1)*31)+((COLUMN(A44)-1)*4)+IF(ROW(A44)&gt;41,14,IF(ROW(A44)&gt;35,12,IF(ROW(A44)&gt;29,8,IF(ROW(A44)&gt;21,6,IF(ROW(A44)&gt;3,2,0))))))</f>
        <v>0</v>
      </c>
      <c r="O46" s="32">
        <f t="shared" ca="1" si="49"/>
        <v>0</v>
      </c>
      <c r="P46" s="32">
        <f t="shared" ca="1" si="49"/>
        <v>0</v>
      </c>
      <c r="Q46" s="33" t="s">
        <v>54</v>
      </c>
      <c r="R46" s="34" t="str">
        <f t="shared" si="2"/>
        <v/>
      </c>
      <c r="S46" s="34" t="str">
        <f t="shared" si="3"/>
        <v/>
      </c>
      <c r="T46" s="34" t="str">
        <f t="shared" si="4"/>
        <v/>
      </c>
      <c r="U46" s="34" t="str">
        <f t="shared" si="5"/>
        <v/>
      </c>
    </row>
    <row r="47" spans="1:21" ht="16.5" customHeight="1" x14ac:dyDescent="0.15">
      <c r="A47" s="90" t="s">
        <v>342</v>
      </c>
      <c r="B47" s="35">
        <f>'⑤Ⅱ_就労のための基本的事項（評価用）'!B202</f>
        <v>0</v>
      </c>
      <c r="C47" s="90"/>
      <c r="D47" s="27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28"/>
      <c r="R47" s="29"/>
      <c r="S47" s="29"/>
      <c r="T47" s="29"/>
      <c r="U47" s="29"/>
    </row>
  </sheetData>
  <phoneticPr fontId="1"/>
  <conditionalFormatting sqref="Q4 Q6 Q8 Q10 Q12 Q14 Q16 Q18 Q20 Q22 Q24 Q26 Q28 Q30 Q32 Q34 Q36 Q38 Q40 Q42 Q44 Q46">
    <cfRule type="expression" priority="1">
      <formula>#REF!=TRUE</formula>
    </cfRule>
  </conditionalFormatting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pageSetUpPr fitToPage="1"/>
  </sheetPr>
  <dimension ref="A1:C74"/>
  <sheetViews>
    <sheetView workbookViewId="0">
      <selection activeCell="F29" sqref="F29"/>
    </sheetView>
  </sheetViews>
  <sheetFormatPr defaultRowHeight="12" x14ac:dyDescent="0.15"/>
  <cols>
    <col min="1" max="1" width="12.625" style="1" customWidth="1"/>
    <col min="2" max="2" width="24.625" style="1" customWidth="1"/>
    <col min="3" max="3" width="12.625" style="1" customWidth="1"/>
    <col min="4" max="16384" width="9" style="1"/>
  </cols>
  <sheetData>
    <row r="1" spans="1:3" ht="36" customHeight="1" x14ac:dyDescent="0.15">
      <c r="A1" s="14" t="s">
        <v>164</v>
      </c>
      <c r="B1" s="14" t="s">
        <v>163</v>
      </c>
      <c r="C1" s="14" t="s">
        <v>162</v>
      </c>
    </row>
    <row r="2" spans="1:3" ht="16.5" x14ac:dyDescent="0.15">
      <c r="A2" s="17" t="s">
        <v>452</v>
      </c>
      <c r="B2" s="11" t="e">
        <f>IF(OR(C2,C12&lt;&gt;0,COUNTIF(C3:C11,TRUE)&gt;0),A2,"")</f>
        <v>#REF!</v>
      </c>
      <c r="C2" s="11" t="b">
        <v>0</v>
      </c>
    </row>
    <row r="3" spans="1:3" ht="16.5" x14ac:dyDescent="0.15">
      <c r="A3" s="13" t="s">
        <v>161</v>
      </c>
      <c r="B3" s="12" t="s">
        <v>178</v>
      </c>
      <c r="C3" s="13" t="b">
        <v>0</v>
      </c>
    </row>
    <row r="4" spans="1:3" ht="16.5" x14ac:dyDescent="0.15">
      <c r="A4" s="11" t="s">
        <v>160</v>
      </c>
      <c r="B4" s="11" t="s">
        <v>179</v>
      </c>
      <c r="C4" s="11" t="b">
        <v>0</v>
      </c>
    </row>
    <row r="5" spans="1:3" ht="16.5" x14ac:dyDescent="0.15">
      <c r="A5" s="13" t="s">
        <v>159</v>
      </c>
      <c r="B5" s="12" t="s">
        <v>180</v>
      </c>
      <c r="C5" s="13" t="b">
        <v>0</v>
      </c>
    </row>
    <row r="6" spans="1:3" ht="16.5" x14ac:dyDescent="0.15">
      <c r="A6" s="11" t="s">
        <v>158</v>
      </c>
      <c r="B6" s="11" t="s">
        <v>181</v>
      </c>
      <c r="C6" s="11" t="b">
        <v>0</v>
      </c>
    </row>
    <row r="7" spans="1:3" ht="16.5" x14ac:dyDescent="0.15">
      <c r="A7" s="13" t="s">
        <v>157</v>
      </c>
      <c r="B7" s="12" t="s">
        <v>182</v>
      </c>
      <c r="C7" s="13" t="b">
        <v>0</v>
      </c>
    </row>
    <row r="8" spans="1:3" ht="16.5" x14ac:dyDescent="0.15">
      <c r="A8" s="11" t="s">
        <v>156</v>
      </c>
      <c r="B8" s="11" t="s">
        <v>78</v>
      </c>
      <c r="C8" s="11" t="b">
        <v>0</v>
      </c>
    </row>
    <row r="9" spans="1:3" ht="16.5" x14ac:dyDescent="0.15">
      <c r="A9" s="13" t="s">
        <v>155</v>
      </c>
      <c r="B9" s="12" t="s">
        <v>183</v>
      </c>
      <c r="C9" s="13" t="b">
        <v>0</v>
      </c>
    </row>
    <row r="10" spans="1:3" ht="16.5" x14ac:dyDescent="0.15">
      <c r="A10" s="11" t="s">
        <v>154</v>
      </c>
      <c r="B10" s="11" t="s">
        <v>153</v>
      </c>
      <c r="C10" s="11" t="b">
        <v>0</v>
      </c>
    </row>
    <row r="11" spans="1:3" ht="16.5" x14ac:dyDescent="0.15">
      <c r="A11" s="13" t="s">
        <v>152</v>
      </c>
      <c r="B11" s="12" t="s">
        <v>146</v>
      </c>
      <c r="C11" s="13" t="b">
        <v>0</v>
      </c>
    </row>
    <row r="12" spans="1:3" ht="16.5" x14ac:dyDescent="0.15">
      <c r="A12" s="11" t="s">
        <v>354</v>
      </c>
      <c r="B12" s="11" t="s">
        <v>245</v>
      </c>
      <c r="C12" s="11" t="e">
        <f>#REF!</f>
        <v>#REF!</v>
      </c>
    </row>
    <row r="13" spans="1:3" ht="16.5" customHeight="1" x14ac:dyDescent="0.15">
      <c r="A13" s="12" t="s">
        <v>453</v>
      </c>
      <c r="B13" s="16" t="e">
        <f>IF(OR(C13,C18&lt;&gt;0,COUNTIF(C14:C17,TRUE)&gt;0),A13,"")</f>
        <v>#REF!</v>
      </c>
      <c r="C13" s="13" t="b">
        <v>0</v>
      </c>
    </row>
    <row r="14" spans="1:3" ht="16.5" x14ac:dyDescent="0.15">
      <c r="A14" s="11" t="s">
        <v>151</v>
      </c>
      <c r="B14" s="11" t="s">
        <v>79</v>
      </c>
      <c r="C14" s="11" t="b">
        <v>0</v>
      </c>
    </row>
    <row r="15" spans="1:3" ht="16.5" x14ac:dyDescent="0.15">
      <c r="A15" s="13" t="s">
        <v>150</v>
      </c>
      <c r="B15" s="12" t="s">
        <v>80</v>
      </c>
      <c r="C15" s="13" t="b">
        <v>0</v>
      </c>
    </row>
    <row r="16" spans="1:3" ht="16.5" x14ac:dyDescent="0.15">
      <c r="A16" s="11" t="s">
        <v>149</v>
      </c>
      <c r="B16" s="11" t="s">
        <v>148</v>
      </c>
      <c r="C16" s="11" t="b">
        <v>0</v>
      </c>
    </row>
    <row r="17" spans="1:3" ht="16.5" x14ac:dyDescent="0.15">
      <c r="A17" s="13" t="s">
        <v>147</v>
      </c>
      <c r="B17" s="12" t="s">
        <v>146</v>
      </c>
      <c r="C17" s="13" t="b">
        <v>0</v>
      </c>
    </row>
    <row r="18" spans="1:3" ht="16.5" x14ac:dyDescent="0.15">
      <c r="A18" s="11" t="s">
        <v>228</v>
      </c>
      <c r="B18" s="11" t="s">
        <v>245</v>
      </c>
      <c r="C18" s="11" t="e">
        <f>#REF!</f>
        <v>#REF!</v>
      </c>
    </row>
    <row r="19" spans="1:3" ht="16.5" customHeight="1" x14ac:dyDescent="0.15">
      <c r="A19" s="12" t="s">
        <v>454</v>
      </c>
      <c r="B19" s="16" t="e">
        <f>IF(OR(C19,C24&lt;&gt;0,COUNTIF(C20:C23,TRUE)&gt;0),A19,"")</f>
        <v>#REF!</v>
      </c>
      <c r="C19" s="13" t="b">
        <v>0</v>
      </c>
    </row>
    <row r="20" spans="1:3" ht="16.5" x14ac:dyDescent="0.15">
      <c r="A20" s="11" t="s">
        <v>145</v>
      </c>
      <c r="B20" s="11" t="s">
        <v>184</v>
      </c>
      <c r="C20" s="11" t="b">
        <v>0</v>
      </c>
    </row>
    <row r="21" spans="1:3" ht="16.5" x14ac:dyDescent="0.15">
      <c r="A21" s="13" t="s">
        <v>144</v>
      </c>
      <c r="B21" s="12" t="s">
        <v>143</v>
      </c>
      <c r="C21" s="13" t="b">
        <v>0</v>
      </c>
    </row>
    <row r="22" spans="1:3" ht="16.5" x14ac:dyDescent="0.15">
      <c r="A22" s="11" t="s">
        <v>142</v>
      </c>
      <c r="B22" s="11" t="s">
        <v>202</v>
      </c>
      <c r="C22" s="11" t="b">
        <v>0</v>
      </c>
    </row>
    <row r="23" spans="1:3" ht="16.5" x14ac:dyDescent="0.15">
      <c r="A23" s="13" t="s">
        <v>141</v>
      </c>
      <c r="B23" s="12" t="s">
        <v>146</v>
      </c>
      <c r="C23" s="13" t="b">
        <v>0</v>
      </c>
    </row>
    <row r="24" spans="1:3" ht="16.5" x14ac:dyDescent="0.15">
      <c r="A24" s="11" t="s">
        <v>355</v>
      </c>
      <c r="B24" s="11" t="s">
        <v>245</v>
      </c>
      <c r="C24" s="11" t="e">
        <f>#REF!</f>
        <v>#REF!</v>
      </c>
    </row>
    <row r="25" spans="1:3" ht="16.5" customHeight="1" x14ac:dyDescent="0.15">
      <c r="A25" s="12" t="s">
        <v>455</v>
      </c>
      <c r="B25" s="16" t="e">
        <f>IF(OR(C25,C30&lt;&gt;0,COUNTIF(C26:C29,TRUE)&gt;0),A25,"")</f>
        <v>#REF!</v>
      </c>
      <c r="C25" s="13" t="b">
        <v>0</v>
      </c>
    </row>
    <row r="26" spans="1:3" ht="16.5" x14ac:dyDescent="0.15">
      <c r="A26" s="11" t="s">
        <v>140</v>
      </c>
      <c r="B26" s="11" t="s">
        <v>185</v>
      </c>
      <c r="C26" s="11" t="b">
        <v>0</v>
      </c>
    </row>
    <row r="27" spans="1:3" ht="16.5" x14ac:dyDescent="0.15">
      <c r="A27" s="13" t="s">
        <v>139</v>
      </c>
      <c r="B27" s="12" t="s">
        <v>186</v>
      </c>
      <c r="C27" s="13" t="b">
        <v>0</v>
      </c>
    </row>
    <row r="28" spans="1:3" ht="16.5" x14ac:dyDescent="0.15">
      <c r="A28" s="11" t="s">
        <v>138</v>
      </c>
      <c r="B28" s="11" t="s">
        <v>81</v>
      </c>
      <c r="C28" s="11" t="b">
        <v>0</v>
      </c>
    </row>
    <row r="29" spans="1:3" ht="16.5" x14ac:dyDescent="0.15">
      <c r="A29" s="13" t="s">
        <v>137</v>
      </c>
      <c r="B29" s="12" t="s">
        <v>146</v>
      </c>
      <c r="C29" s="13" t="b">
        <v>0</v>
      </c>
    </row>
    <row r="30" spans="1:3" ht="16.5" x14ac:dyDescent="0.15">
      <c r="A30" s="11" t="s">
        <v>356</v>
      </c>
      <c r="B30" s="11" t="s">
        <v>245</v>
      </c>
      <c r="C30" s="11" t="e">
        <f>#REF!</f>
        <v>#REF!</v>
      </c>
    </row>
    <row r="31" spans="1:3" ht="16.5" customHeight="1" x14ac:dyDescent="0.15">
      <c r="A31" s="12" t="s">
        <v>456</v>
      </c>
      <c r="B31" s="16" t="e">
        <f>IF(OR(C31,C36&lt;&gt;0,COUNTIF(C32:C35,TRUE)&gt;0),A31,"")</f>
        <v>#REF!</v>
      </c>
      <c r="C31" s="13" t="b">
        <v>0</v>
      </c>
    </row>
    <row r="32" spans="1:3" ht="16.5" x14ac:dyDescent="0.15">
      <c r="A32" s="11" t="s">
        <v>136</v>
      </c>
      <c r="B32" s="11" t="s">
        <v>187</v>
      </c>
      <c r="C32" s="11" t="b">
        <v>0</v>
      </c>
    </row>
    <row r="33" spans="1:3" ht="16.5" x14ac:dyDescent="0.15">
      <c r="A33" s="13" t="s">
        <v>135</v>
      </c>
      <c r="B33" s="12" t="s">
        <v>188</v>
      </c>
      <c r="C33" s="13" t="b">
        <v>0</v>
      </c>
    </row>
    <row r="34" spans="1:3" ht="16.5" x14ac:dyDescent="0.15">
      <c r="A34" s="11" t="s">
        <v>134</v>
      </c>
      <c r="B34" s="11" t="s">
        <v>189</v>
      </c>
      <c r="C34" s="11" t="b">
        <v>0</v>
      </c>
    </row>
    <row r="35" spans="1:3" ht="16.5" x14ac:dyDescent="0.15">
      <c r="A35" s="13" t="s">
        <v>133</v>
      </c>
      <c r="B35" s="12" t="s">
        <v>146</v>
      </c>
      <c r="C35" s="13" t="b">
        <v>0</v>
      </c>
    </row>
    <row r="36" spans="1:3" ht="16.5" x14ac:dyDescent="0.15">
      <c r="A36" s="11" t="s">
        <v>232</v>
      </c>
      <c r="B36" s="11" t="s">
        <v>245</v>
      </c>
      <c r="C36" s="11" t="e">
        <f>#REF!</f>
        <v>#REF!</v>
      </c>
    </row>
    <row r="37" spans="1:3" ht="16.5" x14ac:dyDescent="0.15">
      <c r="A37" s="16" t="s">
        <v>457</v>
      </c>
      <c r="B37" s="16" t="e">
        <f>IF(OR(C37,C44&lt;&gt;0,COUNTIF(C38:C43,TRUE)&gt;0),A37,"")</f>
        <v>#REF!</v>
      </c>
      <c r="C37" s="13" t="b">
        <v>0</v>
      </c>
    </row>
    <row r="38" spans="1:3" ht="16.5" x14ac:dyDescent="0.15">
      <c r="A38" s="11" t="s">
        <v>132</v>
      </c>
      <c r="B38" s="11" t="s">
        <v>190</v>
      </c>
      <c r="C38" s="11" t="b">
        <v>0</v>
      </c>
    </row>
    <row r="39" spans="1:3" ht="16.5" x14ac:dyDescent="0.15">
      <c r="A39" s="13" t="s">
        <v>131</v>
      </c>
      <c r="B39" s="12" t="s">
        <v>191</v>
      </c>
      <c r="C39" s="13" t="b">
        <v>0</v>
      </c>
    </row>
    <row r="40" spans="1:3" ht="16.5" x14ac:dyDescent="0.15">
      <c r="A40" s="11" t="s">
        <v>130</v>
      </c>
      <c r="B40" s="11" t="s">
        <v>192</v>
      </c>
      <c r="C40" s="11" t="b">
        <v>0</v>
      </c>
    </row>
    <row r="41" spans="1:3" ht="16.5" x14ac:dyDescent="0.15">
      <c r="A41" s="13" t="s">
        <v>129</v>
      </c>
      <c r="B41" s="12" t="s">
        <v>193</v>
      </c>
      <c r="C41" s="13" t="b">
        <v>0</v>
      </c>
    </row>
    <row r="42" spans="1:3" ht="16.5" x14ac:dyDescent="0.15">
      <c r="A42" s="11" t="s">
        <v>128</v>
      </c>
      <c r="B42" s="11" t="s">
        <v>82</v>
      </c>
      <c r="C42" s="11" t="b">
        <v>0</v>
      </c>
    </row>
    <row r="43" spans="1:3" ht="16.5" x14ac:dyDescent="0.15">
      <c r="A43" s="13" t="s">
        <v>127</v>
      </c>
      <c r="B43" s="12" t="s">
        <v>146</v>
      </c>
      <c r="C43" s="13" t="b">
        <v>0</v>
      </c>
    </row>
    <row r="44" spans="1:3" ht="16.5" x14ac:dyDescent="0.15">
      <c r="A44" s="11" t="s">
        <v>239</v>
      </c>
      <c r="B44" s="11" t="s">
        <v>245</v>
      </c>
      <c r="C44" s="11" t="e">
        <f>#REF!</f>
        <v>#REF!</v>
      </c>
    </row>
    <row r="45" spans="1:3" ht="16.5" customHeight="1" x14ac:dyDescent="0.15">
      <c r="A45" s="12" t="s">
        <v>458</v>
      </c>
      <c r="B45" s="16" t="e">
        <f>IF(OR(C45,C53&lt;&gt;0,COUNTIF(C46:C52,TRUE)&gt;0),A45,"")</f>
        <v>#REF!</v>
      </c>
      <c r="C45" s="13" t="b">
        <v>0</v>
      </c>
    </row>
    <row r="46" spans="1:3" ht="16.5" x14ac:dyDescent="0.15">
      <c r="A46" s="11" t="s">
        <v>126</v>
      </c>
      <c r="B46" s="11" t="s">
        <v>194</v>
      </c>
      <c r="C46" s="11" t="b">
        <v>0</v>
      </c>
    </row>
    <row r="47" spans="1:3" ht="16.5" x14ac:dyDescent="0.15">
      <c r="A47" s="13" t="s">
        <v>125</v>
      </c>
      <c r="B47" s="12" t="s">
        <v>83</v>
      </c>
      <c r="C47" s="13" t="b">
        <v>0</v>
      </c>
    </row>
    <row r="48" spans="1:3" ht="16.5" x14ac:dyDescent="0.15">
      <c r="A48" s="11" t="s">
        <v>124</v>
      </c>
      <c r="B48" s="11" t="s">
        <v>195</v>
      </c>
      <c r="C48" s="11" t="b">
        <v>0</v>
      </c>
    </row>
    <row r="49" spans="1:3" ht="16.5" x14ac:dyDescent="0.15">
      <c r="A49" s="13" t="s">
        <v>123</v>
      </c>
      <c r="B49" s="12" t="s">
        <v>196</v>
      </c>
      <c r="C49" s="13" t="b">
        <v>0</v>
      </c>
    </row>
    <row r="50" spans="1:3" ht="16.5" x14ac:dyDescent="0.15">
      <c r="A50" s="11" t="s">
        <v>122</v>
      </c>
      <c r="B50" s="11" t="s">
        <v>197</v>
      </c>
      <c r="C50" s="11" t="b">
        <v>0</v>
      </c>
    </row>
    <row r="51" spans="1:3" ht="16.5" x14ac:dyDescent="0.15">
      <c r="A51" s="13" t="s">
        <v>121</v>
      </c>
      <c r="B51" s="12" t="s">
        <v>415</v>
      </c>
      <c r="C51" s="13" t="b">
        <v>0</v>
      </c>
    </row>
    <row r="52" spans="1:3" ht="16.5" x14ac:dyDescent="0.15">
      <c r="A52" s="11" t="s">
        <v>120</v>
      </c>
      <c r="B52" s="11" t="s">
        <v>146</v>
      </c>
      <c r="C52" s="11" t="b">
        <v>0</v>
      </c>
    </row>
    <row r="53" spans="1:3" ht="16.5" x14ac:dyDescent="0.15">
      <c r="A53" s="13" t="s">
        <v>357</v>
      </c>
      <c r="B53" s="12" t="s">
        <v>245</v>
      </c>
      <c r="C53" s="12" t="e">
        <f>#REF!</f>
        <v>#REF!</v>
      </c>
    </row>
    <row r="54" spans="1:3" ht="16.5" customHeight="1" x14ac:dyDescent="0.15">
      <c r="A54" s="11" t="s">
        <v>459</v>
      </c>
      <c r="B54" s="17" t="e">
        <f>IF(OR(C54,C60&lt;&gt;0,COUNTIF(C55:C59,TRUE)&gt;0),A54,"")</f>
        <v>#REF!</v>
      </c>
      <c r="C54" s="11" t="b">
        <v>0</v>
      </c>
    </row>
    <row r="55" spans="1:3" ht="16.5" x14ac:dyDescent="0.15">
      <c r="A55" s="13" t="s">
        <v>119</v>
      </c>
      <c r="B55" s="12" t="s">
        <v>84</v>
      </c>
      <c r="C55" s="13" t="b">
        <v>0</v>
      </c>
    </row>
    <row r="56" spans="1:3" ht="16.5" x14ac:dyDescent="0.15">
      <c r="A56" s="11" t="s">
        <v>118</v>
      </c>
      <c r="B56" s="11" t="s">
        <v>104</v>
      </c>
      <c r="C56" s="11" t="b">
        <v>0</v>
      </c>
    </row>
    <row r="57" spans="1:3" ht="16.5" x14ac:dyDescent="0.15">
      <c r="A57" s="13" t="s">
        <v>117</v>
      </c>
      <c r="B57" s="12" t="s">
        <v>85</v>
      </c>
      <c r="C57" s="13" t="b">
        <v>0</v>
      </c>
    </row>
    <row r="58" spans="1:3" ht="16.5" x14ac:dyDescent="0.15">
      <c r="A58" s="11" t="s">
        <v>116</v>
      </c>
      <c r="B58" s="11" t="s">
        <v>86</v>
      </c>
      <c r="C58" s="11" t="b">
        <v>0</v>
      </c>
    </row>
    <row r="59" spans="1:3" ht="16.5" x14ac:dyDescent="0.15">
      <c r="A59" s="13" t="s">
        <v>115</v>
      </c>
      <c r="B59" s="12" t="s">
        <v>146</v>
      </c>
      <c r="C59" s="13" t="b">
        <v>0</v>
      </c>
    </row>
    <row r="60" spans="1:3" ht="16.5" x14ac:dyDescent="0.15">
      <c r="A60" s="11" t="s">
        <v>358</v>
      </c>
      <c r="B60" s="11" t="s">
        <v>245</v>
      </c>
      <c r="C60" s="11" t="e">
        <f>#REF!</f>
        <v>#REF!</v>
      </c>
    </row>
    <row r="61" spans="1:3" ht="16.5" customHeight="1" x14ac:dyDescent="0.15">
      <c r="A61" s="16" t="s">
        <v>460</v>
      </c>
      <c r="B61" s="16" t="e">
        <f>IF(OR(C61,C68&lt;&gt;0,COUNTIF(C62:C67,TRUE)&gt;0),A61,"")</f>
        <v>#REF!</v>
      </c>
      <c r="C61" s="13" t="b">
        <v>0</v>
      </c>
    </row>
    <row r="62" spans="1:3" ht="16.5" x14ac:dyDescent="0.15">
      <c r="A62" s="11" t="s">
        <v>114</v>
      </c>
      <c r="B62" s="11" t="s">
        <v>198</v>
      </c>
      <c r="C62" s="11" t="b">
        <v>0</v>
      </c>
    </row>
    <row r="63" spans="1:3" ht="16.5" x14ac:dyDescent="0.15">
      <c r="A63" s="13" t="s">
        <v>113</v>
      </c>
      <c r="B63" s="12" t="s">
        <v>87</v>
      </c>
      <c r="C63" s="13" t="b">
        <v>0</v>
      </c>
    </row>
    <row r="64" spans="1:3" ht="16.5" x14ac:dyDescent="0.15">
      <c r="A64" s="11" t="s">
        <v>112</v>
      </c>
      <c r="B64" s="11" t="s">
        <v>199</v>
      </c>
      <c r="C64" s="11" t="b">
        <v>0</v>
      </c>
    </row>
    <row r="65" spans="1:3" ht="16.5" x14ac:dyDescent="0.15">
      <c r="A65" s="13" t="s">
        <v>111</v>
      </c>
      <c r="B65" s="12" t="s">
        <v>88</v>
      </c>
      <c r="C65" s="13" t="b">
        <v>0</v>
      </c>
    </row>
    <row r="66" spans="1:3" ht="16.5" x14ac:dyDescent="0.15">
      <c r="A66" s="11" t="s">
        <v>110</v>
      </c>
      <c r="B66" s="11" t="s">
        <v>89</v>
      </c>
      <c r="C66" s="11" t="b">
        <v>0</v>
      </c>
    </row>
    <row r="67" spans="1:3" ht="16.5" x14ac:dyDescent="0.15">
      <c r="A67" s="13" t="s">
        <v>109</v>
      </c>
      <c r="B67" s="12" t="s">
        <v>146</v>
      </c>
      <c r="C67" s="13" t="b">
        <v>0</v>
      </c>
    </row>
    <row r="68" spans="1:3" ht="16.5" x14ac:dyDescent="0.15">
      <c r="A68" s="11" t="s">
        <v>252</v>
      </c>
      <c r="B68" s="11" t="s">
        <v>245</v>
      </c>
      <c r="C68" s="11" t="e">
        <f>#REF!</f>
        <v>#REF!</v>
      </c>
    </row>
    <row r="69" spans="1:3" ht="16.5" customHeight="1" x14ac:dyDescent="0.15">
      <c r="A69" s="12" t="s">
        <v>461</v>
      </c>
      <c r="B69" s="16" t="e">
        <f>IF(OR(C69,C74&lt;&gt;0,COUNTIF(C70:C73,TRUE)&gt;0),A69,"")</f>
        <v>#REF!</v>
      </c>
      <c r="C69" s="13" t="b">
        <v>0</v>
      </c>
    </row>
    <row r="70" spans="1:3" ht="16.5" x14ac:dyDescent="0.15">
      <c r="A70" s="11" t="s">
        <v>108</v>
      </c>
      <c r="B70" s="11" t="s">
        <v>90</v>
      </c>
      <c r="C70" s="11" t="b">
        <v>0</v>
      </c>
    </row>
    <row r="71" spans="1:3" ht="16.5" x14ac:dyDescent="0.15">
      <c r="A71" s="13" t="s">
        <v>107</v>
      </c>
      <c r="B71" s="12" t="s">
        <v>200</v>
      </c>
      <c r="C71" s="13" t="b">
        <v>0</v>
      </c>
    </row>
    <row r="72" spans="1:3" ht="16.5" x14ac:dyDescent="0.15">
      <c r="A72" s="11" t="s">
        <v>106</v>
      </c>
      <c r="B72" s="11" t="s">
        <v>201</v>
      </c>
      <c r="C72" s="11" t="b">
        <v>0</v>
      </c>
    </row>
    <row r="73" spans="1:3" ht="16.5" x14ac:dyDescent="0.15">
      <c r="A73" s="13" t="s">
        <v>105</v>
      </c>
      <c r="B73" s="12" t="s">
        <v>146</v>
      </c>
      <c r="C73" s="13" t="b">
        <v>0</v>
      </c>
    </row>
    <row r="74" spans="1:3" ht="16.5" x14ac:dyDescent="0.15">
      <c r="A74" s="11" t="s">
        <v>262</v>
      </c>
      <c r="B74" s="11" t="s">
        <v>245</v>
      </c>
      <c r="C74" s="11" t="e">
        <f>#REF!</f>
        <v>#REF!</v>
      </c>
    </row>
  </sheetData>
  <phoneticPr fontId="2"/>
  <conditionalFormatting sqref="N3:S3 N6:S6 N16:S16">
    <cfRule type="expression" priority="1">
      <formula>#REF!=TRUE</formula>
    </cfRule>
  </conditionalFormatting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20"/>
  <sheetViews>
    <sheetView workbookViewId="0">
      <selection activeCell="C17" sqref="C17"/>
    </sheetView>
  </sheetViews>
  <sheetFormatPr defaultRowHeight="12" x14ac:dyDescent="0.15"/>
  <cols>
    <col min="1" max="1" width="20.625" style="1" customWidth="1"/>
    <col min="2" max="2" width="24.625" style="1" customWidth="1"/>
    <col min="3" max="3" width="12.625" style="1" customWidth="1"/>
    <col min="4" max="4" width="29.5" style="1" bestFit="1" customWidth="1"/>
    <col min="5" max="5" width="29.625" style="1" bestFit="1" customWidth="1"/>
    <col min="6" max="16384" width="9" style="1"/>
  </cols>
  <sheetData>
    <row r="1" spans="1:3" ht="36" customHeight="1" x14ac:dyDescent="0.15">
      <c r="A1" s="14" t="s">
        <v>164</v>
      </c>
      <c r="B1" s="14" t="s">
        <v>445</v>
      </c>
      <c r="C1" s="14" t="s">
        <v>162</v>
      </c>
    </row>
    <row r="2" spans="1:3" ht="16.5" x14ac:dyDescent="0.15">
      <c r="A2" s="13" t="s">
        <v>424</v>
      </c>
      <c r="B2" s="13" t="s">
        <v>437</v>
      </c>
      <c r="C2" s="16" t="e">
        <f>#REF!</f>
        <v>#REF!</v>
      </c>
    </row>
    <row r="3" spans="1:3" ht="16.5" x14ac:dyDescent="0.15">
      <c r="A3" s="11" t="s">
        <v>425</v>
      </c>
      <c r="B3" s="11" t="s">
        <v>437</v>
      </c>
      <c r="C3" s="17" t="e">
        <f>#REF!</f>
        <v>#REF!</v>
      </c>
    </row>
    <row r="4" spans="1:3" ht="16.5" x14ac:dyDescent="0.15">
      <c r="A4" s="13" t="s">
        <v>426</v>
      </c>
      <c r="B4" s="13" t="s">
        <v>437</v>
      </c>
      <c r="C4" s="16" t="e">
        <f>#REF!</f>
        <v>#REF!</v>
      </c>
    </row>
    <row r="5" spans="1:3" ht="16.5" x14ac:dyDescent="0.15">
      <c r="A5" s="11" t="s">
        <v>427</v>
      </c>
      <c r="B5" s="11" t="s">
        <v>437</v>
      </c>
      <c r="C5" s="17" t="e">
        <f>#REF!</f>
        <v>#REF!</v>
      </c>
    </row>
    <row r="6" spans="1:3" ht="16.5" x14ac:dyDescent="0.15">
      <c r="A6" s="13" t="s">
        <v>428</v>
      </c>
      <c r="B6" s="13" t="s">
        <v>438</v>
      </c>
      <c r="C6" s="16" t="e">
        <f>#REF!</f>
        <v>#REF!</v>
      </c>
    </row>
    <row r="7" spans="1:3" ht="16.5" x14ac:dyDescent="0.15">
      <c r="A7" s="11" t="s">
        <v>429</v>
      </c>
      <c r="B7" s="11" t="s">
        <v>438</v>
      </c>
      <c r="C7" s="17" t="e">
        <f>#REF!</f>
        <v>#REF!</v>
      </c>
    </row>
    <row r="8" spans="1:3" ht="16.5" x14ac:dyDescent="0.15">
      <c r="A8" s="13" t="s">
        <v>430</v>
      </c>
      <c r="B8" s="13" t="s">
        <v>438</v>
      </c>
      <c r="C8" s="16" t="e">
        <f>#REF!</f>
        <v>#REF!</v>
      </c>
    </row>
    <row r="9" spans="1:3" ht="16.5" x14ac:dyDescent="0.15">
      <c r="A9" s="11" t="s">
        <v>431</v>
      </c>
      <c r="B9" s="11" t="s">
        <v>438</v>
      </c>
      <c r="C9" s="17" t="e">
        <f>#REF!</f>
        <v>#REF!</v>
      </c>
    </row>
    <row r="10" spans="1:3" ht="16.5" x14ac:dyDescent="0.15">
      <c r="A10" s="13" t="s">
        <v>432</v>
      </c>
      <c r="B10" s="13" t="s">
        <v>438</v>
      </c>
      <c r="C10" s="16" t="e">
        <f>#REF!</f>
        <v>#REF!</v>
      </c>
    </row>
    <row r="11" spans="1:3" ht="16.5" x14ac:dyDescent="0.15">
      <c r="A11" s="11" t="s">
        <v>433</v>
      </c>
      <c r="B11" s="11" t="s">
        <v>438</v>
      </c>
      <c r="C11" s="17" t="e">
        <f>#REF!</f>
        <v>#REF!</v>
      </c>
    </row>
    <row r="12" spans="1:3" ht="16.5" x14ac:dyDescent="0.15">
      <c r="A12" s="13" t="s">
        <v>434</v>
      </c>
      <c r="B12" s="13" t="s">
        <v>438</v>
      </c>
      <c r="C12" s="16" t="e">
        <f>#REF!</f>
        <v>#REF!</v>
      </c>
    </row>
    <row r="13" spans="1:3" ht="16.5" x14ac:dyDescent="0.15">
      <c r="A13" s="11" t="s">
        <v>435</v>
      </c>
      <c r="B13" s="11" t="s">
        <v>438</v>
      </c>
      <c r="C13" s="17" t="e">
        <f>#REF!</f>
        <v>#REF!</v>
      </c>
    </row>
    <row r="14" spans="1:3" ht="16.5" x14ac:dyDescent="0.15">
      <c r="A14" s="13" t="s">
        <v>436</v>
      </c>
      <c r="B14" s="13" t="s">
        <v>438</v>
      </c>
      <c r="C14" s="16" t="e">
        <f>#REF!</f>
        <v>#REF!</v>
      </c>
    </row>
    <row r="15" spans="1:3" ht="16.5" x14ac:dyDescent="0.15">
      <c r="A15" s="11" t="s">
        <v>444</v>
      </c>
      <c r="B15" s="11" t="s">
        <v>438</v>
      </c>
      <c r="C15" s="17" t="e">
        <f>#REF!</f>
        <v>#REF!</v>
      </c>
    </row>
    <row r="16" spans="1:3" ht="16.5" x14ac:dyDescent="0.15">
      <c r="A16" s="13" t="s">
        <v>439</v>
      </c>
      <c r="B16" s="13" t="s">
        <v>438</v>
      </c>
      <c r="C16" s="16" t="e">
        <f>#REF!</f>
        <v>#REF!</v>
      </c>
    </row>
    <row r="17" spans="1:3" ht="16.5" x14ac:dyDescent="0.15">
      <c r="A17" s="11" t="s">
        <v>440</v>
      </c>
      <c r="B17" s="11" t="s">
        <v>438</v>
      </c>
      <c r="C17" s="17" t="e">
        <f>#REF!</f>
        <v>#REF!</v>
      </c>
    </row>
    <row r="18" spans="1:3" ht="16.5" x14ac:dyDescent="0.15">
      <c r="A18" s="13" t="s">
        <v>441</v>
      </c>
      <c r="B18" s="13" t="s">
        <v>438</v>
      </c>
      <c r="C18" s="16" t="e">
        <f>#REF!</f>
        <v>#REF!</v>
      </c>
    </row>
    <row r="19" spans="1:3" ht="16.5" x14ac:dyDescent="0.15">
      <c r="A19" s="11" t="s">
        <v>442</v>
      </c>
      <c r="B19" s="11" t="s">
        <v>438</v>
      </c>
      <c r="C19" s="17" t="e">
        <f>#REF!</f>
        <v>#REF!</v>
      </c>
    </row>
    <row r="20" spans="1:3" ht="16.5" x14ac:dyDescent="0.15">
      <c r="A20" s="13" t="s">
        <v>443</v>
      </c>
      <c r="B20" s="13" t="s">
        <v>438</v>
      </c>
      <c r="C20" s="16" t="e">
        <f>#REF!</f>
        <v>#REF!</v>
      </c>
    </row>
  </sheetData>
  <phoneticPr fontId="2"/>
  <conditionalFormatting sqref="P2:U2 P5:U5 P14:U15">
    <cfRule type="expression" priority="1">
      <formula>#REF!=TRUE</formula>
    </cfRule>
  </conditionalFormatting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AE215"/>
  <sheetViews>
    <sheetView topLeftCell="A181" workbookViewId="0">
      <selection activeCell="H204" sqref="H204"/>
    </sheetView>
  </sheetViews>
  <sheetFormatPr defaultRowHeight="13.5" x14ac:dyDescent="0.15"/>
  <cols>
    <col min="2" max="8" width="9" customWidth="1"/>
    <col min="16" max="16" width="17.625" customWidth="1"/>
    <col min="17" max="17" width="4.75" customWidth="1"/>
  </cols>
  <sheetData>
    <row r="1" spans="1:31" ht="14.25" thickBot="1" x14ac:dyDescent="0.2">
      <c r="J1" s="15">
        <v>5</v>
      </c>
      <c r="Q1" s="15">
        <v>4</v>
      </c>
      <c r="X1" s="15">
        <v>3</v>
      </c>
      <c r="AE1" s="15">
        <v>2</v>
      </c>
    </row>
    <row r="2" spans="1:31" x14ac:dyDescent="0.15">
      <c r="A2" t="s">
        <v>650</v>
      </c>
      <c r="D2" t="s">
        <v>656</v>
      </c>
    </row>
    <row r="3" spans="1:31" ht="16.5" x14ac:dyDescent="0.15">
      <c r="A3" s="100">
        <v>5</v>
      </c>
      <c r="B3" s="100" t="s">
        <v>72</v>
      </c>
      <c r="D3" s="12" t="s">
        <v>346</v>
      </c>
    </row>
    <row r="4" spans="1:31" x14ac:dyDescent="0.15">
      <c r="A4" s="100">
        <v>4</v>
      </c>
      <c r="B4" s="100" t="s">
        <v>71</v>
      </c>
      <c r="D4" s="89" t="s">
        <v>423</v>
      </c>
    </row>
    <row r="5" spans="1:31" x14ac:dyDescent="0.15">
      <c r="A5" s="100">
        <v>3</v>
      </c>
      <c r="B5" s="100" t="s">
        <v>70</v>
      </c>
      <c r="D5" s="10" t="str">
        <f>IF('DB（Ⅱ）'!B8=FALSE,"",D4)</f>
        <v>※「作業の上達」についてはBの評価段階が存在しない。</v>
      </c>
    </row>
    <row r="6" spans="1:31" x14ac:dyDescent="0.15">
      <c r="A6" s="100">
        <v>2</v>
      </c>
      <c r="B6" s="100" t="s">
        <v>77</v>
      </c>
    </row>
    <row r="7" spans="1:31" x14ac:dyDescent="0.15">
      <c r="A7" t="s">
        <v>651</v>
      </c>
      <c r="H7" s="107" t="s">
        <v>698</v>
      </c>
      <c r="I7" t="s">
        <v>699</v>
      </c>
    </row>
    <row r="8" spans="1:31" x14ac:dyDescent="0.15">
      <c r="A8" s="100" t="s">
        <v>412</v>
      </c>
      <c r="B8" s="100" t="str">
        <f>IF('DB（Ⅰ）'!$C$47,'DB（Ⅰ）'!$B$47,"")&amp;IF('DB（Ⅰ）'!$C$47,IF('DB（Ⅰ）'!$C$48,"、"&amp;'DB（Ⅰ）'!$B$48,""),IF('DB（Ⅰ）'!$C$48,'DB（Ⅰ）'!$B$48,""))&amp;IF(COUNTIF('DB（Ⅰ）'!$C$47:$C$48,TRUE)&lt;&gt;0,IF('DB（Ⅰ）'!$C$49,"、"&amp;'DB（Ⅰ）'!$B$49,""),IF('DB（Ⅰ）'!$C$49,'DB（Ⅰ）'!$B$49,""))&amp;IF(COUNTIF('DB（Ⅰ）'!$C$47:$C$49,TRUE)&lt;&gt;0,IF('DB（Ⅰ）'!$C$50,"、"&amp;'DB（Ⅰ）'!$B$50,""),IF('DB（Ⅰ）'!$C$50,'DB（Ⅰ）'!$B$50,""))&amp;IF(COUNTIF('DB（Ⅰ）'!$C$47:$C$50,TRUE)&lt;&gt;0,IF('DB（Ⅰ）'!$C$51,"、"&amp;'DB（Ⅰ）'!$B$51,""),IF('DB（Ⅰ）'!$C$51,'DB（Ⅰ）'!$B$51,""))&amp;IF(COUNTIF('DB（Ⅰ）'!$C$47:$C$51,TRUE)&lt;&gt;0,IF('DB（Ⅰ）'!$C$52,"、"&amp;'DB（Ⅰ）'!$B$52,""),IF('DB（Ⅰ）'!$C$52,'DB（Ⅰ）'!$B$52,""))&amp;IF(COUNTIF('DB（Ⅰ）'!$C$47:$C$52,TRUE)&lt;&gt;0,IF('DB（Ⅰ）'!$C$53,"、"&amp;'DB（Ⅰ）'!$B$53,""),IF('DB（Ⅰ）'!$C$53,'DB（Ⅰ）'!$B$53,""))&amp;IF(COUNTIF('DB（Ⅰ）'!$C$47:$C$53,TRUE)&lt;&gt;0,IF('DB（Ⅰ）'!$C$55,"、"&amp;'DB（Ⅰ）'!$B$55,""),IF('DB（Ⅰ）'!$C$55,'DB（Ⅰ）'!$B$55,""))</f>
        <v/>
      </c>
      <c r="C8" t="s">
        <v>413</v>
      </c>
      <c r="D8" t="s">
        <v>652</v>
      </c>
      <c r="H8" s="101" t="s">
        <v>653</v>
      </c>
      <c r="I8" s="102"/>
    </row>
    <row r="9" spans="1:31" x14ac:dyDescent="0.15">
      <c r="A9" s="100" t="s">
        <v>376</v>
      </c>
      <c r="B9" s="100" t="str">
        <f>IF('DB（Ⅲ）'!$C$3,'DB（Ⅲ）'!$B$3,"")&amp;IF('DB（Ⅲ）'!$C$3,IF('DB（Ⅲ）'!$C$4,"、"&amp;'DB（Ⅲ）'!$B$4,""),IF('DB（Ⅲ）'!$C$4,'DB（Ⅲ）'!$B$4,""))&amp;IF(COUNTIF('DB（Ⅲ）'!$C$3:$C$4,TRUE)&lt;&gt;0,IF('DB（Ⅲ）'!$C$5,"、"&amp;'DB（Ⅲ）'!$B$5,""),IF('DB（Ⅲ）'!$C$5,'DB（Ⅲ）'!$B$5,""))&amp;IF(COUNTIF('DB（Ⅲ）'!$C$3:$C$5,TRUE)&lt;&gt;0,IF('DB（Ⅲ）'!$C$6,"、"&amp;'DB（Ⅲ）'!$B$6,""),IF('DB（Ⅲ）'!$C$6,'DB（Ⅲ）'!$B$6,""))&amp;IF(COUNTIF('DB（Ⅲ）'!$C$3:$C$6,TRUE)&lt;&gt;0,IF('DB（Ⅲ）'!$C$7,"、"&amp;'DB（Ⅲ）'!$B$7,""),IF('DB（Ⅲ）'!$C$7,'DB（Ⅲ）'!$B$7,""))&amp;IF(COUNTIF('DB（Ⅲ）'!$C$3:$C$7,TRUE)&lt;&gt;0,IF('DB（Ⅲ）'!$C$8,"、"&amp;'DB（Ⅲ）'!$B$8,""),IF('DB（Ⅲ）'!$C$8,'DB（Ⅲ）'!$B$8,""))&amp;IF(COUNTIF('DB（Ⅲ）'!$C$3:$C$8,TRUE)&lt;&gt;0,IF('DB（Ⅲ）'!$C$9,"、"&amp;'DB（Ⅲ）'!$B$9,""),IF('DB（Ⅲ）'!$C$9,'DB（Ⅲ）'!$B$9,""))&amp;IF(COUNTIF('DB（Ⅲ）'!$C$3:$C$9,TRUE)&lt;&gt;0,IF('DB（Ⅲ）'!$C$10,"、"&amp;'DB（Ⅲ）'!$B$10,""),IF('DB（Ⅲ）'!$C$10,'DB（Ⅲ）'!$B$10,""))&amp;IF(COUNTIF('DB（Ⅲ）'!$C$3:$C$10,TRUE)&lt;&gt;0,IF('DB（Ⅲ）'!$C$11,"、"&amp;'DB（Ⅲ）'!$B$11,""),IF('DB（Ⅲ）'!$C$11,'DB（Ⅲ）'!$B$11,""))</f>
        <v/>
      </c>
      <c r="C9" t="s">
        <v>413</v>
      </c>
      <c r="D9" s="95" t="s">
        <v>497</v>
      </c>
      <c r="E9" s="95"/>
      <c r="H9" s="103" t="s">
        <v>654</v>
      </c>
      <c r="I9" s="104" t="e">
        <f>LEFT(SUBSTITUTE(SUBSTITUTE(SUBSTITUTE('DB（Ⅰ）'!C82,CHAR(10),"")," ",""),"　",""),82)</f>
        <v>#REF!</v>
      </c>
    </row>
    <row r="10" spans="1:31" x14ac:dyDescent="0.15">
      <c r="A10" s="100" t="s">
        <v>377</v>
      </c>
      <c r="B10" s="100" t="str">
        <f>IF('DB（Ⅲ）'!$C$14,'DB（Ⅲ）'!$B$14,"")&amp;IF('DB（Ⅲ）'!$C$14,IF('DB（Ⅲ）'!$C$15,"、"&amp;'DB（Ⅲ）'!$B$15,""),IF('DB（Ⅲ）'!$C$15,'DB（Ⅲ）'!$B$15,""))&amp;IF(COUNTIF('DB（Ⅲ）'!$C$14:$C$15,TRUE)&lt;&gt;0,IF('DB（Ⅲ）'!$C$16,"、"&amp;'DB（Ⅲ）'!$B$16,""),IF('DB（Ⅲ）'!$C$16,'DB（Ⅲ）'!$B$16,""))&amp;IF(COUNTIF('DB（Ⅲ）'!$C$14:$C$16,TRUE)&lt;&gt;0,IF('DB（Ⅲ）'!$C$17,"、"&amp;'DB（Ⅲ）'!$B$17,""),IF('DB（Ⅲ）'!$C$17,'DB（Ⅲ）'!$B$17,""))</f>
        <v/>
      </c>
      <c r="C10" t="s">
        <v>413</v>
      </c>
      <c r="D10" s="96" t="s">
        <v>492</v>
      </c>
      <c r="E10" s="95" t="e">
        <f>REPT(""&amp;CHAR(10)&amp;"",INT(LEN(#REF!)/18)+(LEN(#REF!)-LEN(SUBSTITUTE(#REF!,CHAR(10),""))))</f>
        <v>#REF!</v>
      </c>
      <c r="H10" s="103" t="s">
        <v>76</v>
      </c>
      <c r="I10" s="104" t="e">
        <f>LEFT(SUBSTITUTE(SUBSTITUTE(SUBSTITUTE('DB（Ⅰ）'!C148,CHAR(10),"")," ",""),"　",""),96)</f>
        <v>#REF!</v>
      </c>
    </row>
    <row r="11" spans="1:31" x14ac:dyDescent="0.15">
      <c r="A11" s="100" t="s">
        <v>378</v>
      </c>
      <c r="B11" s="100" t="str">
        <f>IF('DB（Ⅲ）'!$C$20,'DB（Ⅲ）'!$B$20,"")&amp;IF('DB（Ⅲ）'!$C$20,IF('DB（Ⅲ）'!$C$21,"、"&amp;'DB（Ⅲ）'!$B$21,""),IF('DB（Ⅲ）'!$C$21,'DB（Ⅲ）'!$B$21,""))&amp;IF(COUNTIF('DB（Ⅲ）'!$C$20:$C$21,TRUE)&lt;&gt;0,IF('DB（Ⅲ）'!$C$22,"、"&amp;'DB（Ⅲ）'!$B$22,""),IF('DB（Ⅲ）'!$C$22,'DB（Ⅲ）'!$B$22,""))&amp;IF(COUNTIF('DB（Ⅲ）'!$C$20:$C$22,TRUE)&lt;&gt;0,IF('DB（Ⅲ）'!$C$23,"、"&amp;'DB（Ⅲ）'!$B$23,""),IF('DB（Ⅲ）'!$C$23,'DB（Ⅲ）'!$B$23,""))</f>
        <v/>
      </c>
      <c r="C11" t="s">
        <v>413</v>
      </c>
      <c r="D11" s="96" t="s">
        <v>493</v>
      </c>
      <c r="E11" s="95" t="e">
        <f>REPT(""&amp;CHAR(10)&amp;"",INT(LEN(#REF!)/18)+(LEN(#REF!)-LEN(SUBSTITUTE(#REF!,CHAR(10),""))))</f>
        <v>#REF!</v>
      </c>
      <c r="H11" s="105" t="s">
        <v>655</v>
      </c>
      <c r="I11" s="106" t="e">
        <f>LEFT(SUBSTITUTE(SUBSTITUTE(SUBSTITUTE('DB（Ⅰ）'!C164,CHAR(10),"")," ",""),"　",""),96)</f>
        <v>#REF!</v>
      </c>
    </row>
    <row r="12" spans="1:31" x14ac:dyDescent="0.15">
      <c r="A12" s="100" t="s">
        <v>379</v>
      </c>
      <c r="B12" s="100" t="str">
        <f>IF('DB（Ⅲ）'!$C$26,'DB（Ⅲ）'!$B$26,"")&amp;IF('DB（Ⅲ）'!$C$26,IF('DB（Ⅲ）'!$C$27,"、"&amp;'DB（Ⅲ）'!$B$27,""),IF('DB（Ⅲ）'!$C$27,'DB（Ⅲ）'!$B$27,""))&amp;IF(COUNTIF('DB（Ⅲ）'!$C$26:$C$27,TRUE)&lt;&gt;0,IF('DB（Ⅲ）'!$C$28,"、"&amp;'DB（Ⅲ）'!$B$28,""),IF('DB（Ⅲ）'!$C$28,'DB（Ⅲ）'!$B$28,""))&amp;IF(COUNTIF('DB（Ⅲ）'!$C$26:$C$28,TRUE)&lt;&gt;0,IF('DB（Ⅲ）'!$C$29,"、"&amp;'DB（Ⅲ）'!$B$29,""),IF('DB（Ⅲ）'!$C$29,'DB（Ⅲ）'!$B$29,""))</f>
        <v/>
      </c>
      <c r="C12" t="s">
        <v>413</v>
      </c>
      <c r="D12" s="96" t="s">
        <v>494</v>
      </c>
      <c r="E12" s="95" t="e">
        <f>REPT(""&amp;CHAR(10)&amp;"",INT(LEN(#REF!)/18)+(LEN(#REF!)-LEN(SUBSTITUTE(#REF!,CHAR(10),""))))</f>
        <v>#REF!</v>
      </c>
    </row>
    <row r="13" spans="1:31" x14ac:dyDescent="0.15">
      <c r="A13" s="100" t="s">
        <v>380</v>
      </c>
      <c r="B13" s="100" t="str">
        <f>IF('DB（Ⅲ）'!$C$32,'DB（Ⅲ）'!$B$32,"")&amp;IF('DB（Ⅲ）'!$C$32,IF('DB（Ⅲ）'!$C$33,"、"&amp;'DB（Ⅲ）'!$B$33,""),IF('DB（Ⅲ）'!$C$33,'DB（Ⅲ）'!$B$33,""))&amp;IF(COUNTIF('DB（Ⅲ）'!$C$32:$C$33,TRUE)&lt;&gt;0,IF('DB（Ⅲ）'!$C$34,"、"&amp;'DB（Ⅲ）'!$B$34,""),IF('DB（Ⅲ）'!$C$34,'DB（Ⅲ）'!$B$34,""))&amp;IF(COUNTIF('DB（Ⅲ）'!$C$32:$C$34,TRUE)&lt;&gt;0,IF('DB（Ⅲ）'!$C$35,"、"&amp;'DB（Ⅲ）'!$B$35,""),IF('DB（Ⅲ）'!$C$35,'DB（Ⅲ）'!$B$35,""))</f>
        <v/>
      </c>
      <c r="C13" t="s">
        <v>413</v>
      </c>
      <c r="D13" s="96" t="s">
        <v>495</v>
      </c>
      <c r="E13" s="95" t="e">
        <f>REPT(""&amp;CHAR(10)&amp;"",INT(LEN(#REF!)/18)+(LEN(#REF!)-LEN(SUBSTITUTE(#REF!,CHAR(10),""))))</f>
        <v>#REF!</v>
      </c>
    </row>
    <row r="14" spans="1:31" x14ac:dyDescent="0.15">
      <c r="A14" s="100" t="s">
        <v>381</v>
      </c>
      <c r="B14" s="100" t="str">
        <f>IF('DB（Ⅲ）'!$C$38,'DB（Ⅲ）'!$B$38,"")&amp;IF('DB（Ⅲ）'!$C$38,IF('DB（Ⅲ）'!$C$39,"、"&amp;'DB（Ⅲ）'!$B$39,""),IF('DB（Ⅲ）'!$C$39,'DB（Ⅲ）'!$B$39,""))&amp;IF(COUNTIF('DB（Ⅲ）'!$C$38:$C$39,TRUE)&lt;&gt;0,IF('DB（Ⅲ）'!$C$40,"、"&amp;'DB（Ⅲ）'!$B$40,""),IF('DB（Ⅲ）'!$C$40,'DB（Ⅲ）'!$B$40,""))&amp;IF(COUNTIF('DB（Ⅲ）'!$C$38:$C$40,TRUE)&lt;&gt;0,IF('DB（Ⅲ）'!$C$41,"、"&amp;'DB（Ⅲ）'!$B$41,""),IF('DB（Ⅲ）'!$C$41,'DB（Ⅲ）'!$B$41,""))&amp;IF(COUNTIF('DB（Ⅲ）'!$C$38:$C$41,TRUE)&lt;&gt;0,IF('DB（Ⅲ）'!$C$42,"、"&amp;'DB（Ⅲ）'!$B$42,""),IF('DB（Ⅲ）'!$C$42,'DB（Ⅲ）'!$B$42,""))&amp;IF(COUNTIF('DB（Ⅲ）'!$C$38:$C$42,TRUE)&lt;&gt;0,IF('DB（Ⅲ）'!$C$43,"、"&amp;'DB（Ⅲ）'!$B$43,""),IF('DB（Ⅲ）'!$C$43,'DB（Ⅲ）'!$B$43,""))</f>
        <v/>
      </c>
      <c r="C14" t="s">
        <v>413</v>
      </c>
      <c r="D14" s="96" t="s">
        <v>496</v>
      </c>
      <c r="E14" s="95" t="e">
        <f>REPT(""&amp;CHAR(10)&amp;"",INT(LEN(#REF!)/18)+(LEN(#REF!)-LEN(SUBSTITUTE(#REF!,CHAR(10),""))))</f>
        <v>#REF!</v>
      </c>
      <c r="H14" t="s">
        <v>687</v>
      </c>
    </row>
    <row r="15" spans="1:31" x14ac:dyDescent="0.15">
      <c r="A15" s="100" t="s">
        <v>382</v>
      </c>
      <c r="B15" s="100" t="str">
        <f>IF('DB（Ⅲ）'!$C$46,'DB（Ⅲ）'!$B$46,"")&amp;IF('DB（Ⅲ）'!$C$46,IF('DB（Ⅲ）'!$C$47,"、"&amp;'DB（Ⅲ）'!$B$47,""),IF('DB（Ⅲ）'!$C$47,'DB（Ⅲ）'!$B$47,""))&amp;IF(COUNTIF('DB（Ⅲ）'!$C$46:$C$47,TRUE)&lt;&gt;0,IF('DB（Ⅲ）'!$C$48,"、"&amp;'DB（Ⅲ）'!$B$48,""),IF('DB（Ⅲ）'!$C$48,'DB（Ⅲ）'!$B$48,""))&amp;IF(COUNTIF('DB（Ⅲ）'!$C$46:$C$48,TRUE)&lt;&gt;0,IF('DB（Ⅲ）'!$C$49,"、"&amp;'DB（Ⅲ）'!$B$49,""),IF('DB（Ⅲ）'!$C$49,'DB（Ⅲ）'!$B$49,""))&amp;IF(COUNTIF('DB（Ⅲ）'!$C$46:$C$49,TRUE)&lt;&gt;0,IF('DB（Ⅲ）'!$C$50,"、"&amp;'DB（Ⅲ）'!$B$50,""),IF('DB（Ⅲ）'!$C$50,'DB（Ⅲ）'!$B$50,""))&amp;IF(COUNTIF('DB（Ⅲ）'!$C$46:$C$50,TRUE)&lt;&gt;0,IF('DB（Ⅲ）'!$C$51,"、"&amp;'DB（Ⅲ）'!$B$51,""),IF('DB（Ⅲ）'!$C$51,'DB（Ⅲ）'!$B$51,""))&amp;IF(COUNTIF('DB（Ⅲ）'!$C$46:$C$51,TRUE)&lt;&gt;0,IF('DB（Ⅲ）'!$C$52,"、"&amp;'DB（Ⅲ）'!$B$52,""),IF('DB（Ⅲ）'!$C$52,'DB（Ⅲ）'!$B$52,""))</f>
        <v/>
      </c>
      <c r="C15" t="s">
        <v>413</v>
      </c>
      <c r="D15" s="96">
        <v>3</v>
      </c>
      <c r="E15" s="95" t="e">
        <f>REPT(""&amp;CHAR(10)&amp;"",INT(LEN(#REF!)/75)+(LEN(#REF!)-LEN(SUBSTITUTE(#REF!,CHAR(10),""))))</f>
        <v>#REF!</v>
      </c>
      <c r="H15" s="100" t="s">
        <v>657</v>
      </c>
      <c r="I15" s="100" t="str">
        <f>IF('DB（Ⅱ）'!B3=FALSE,"",_xlfn.IFNA(VLOOKUP('DB（Ⅱ）'!C3,work!$A$3:$B$6,2,FALSE),""))</f>
        <v/>
      </c>
      <c r="J15" s="100" t="str">
        <f>IF('DB（Ⅱ）'!B3=FALSE,"",IF('DB（Ⅱ）'!F3,"●",""))</f>
        <v/>
      </c>
    </row>
    <row r="16" spans="1:31" x14ac:dyDescent="0.15">
      <c r="A16" s="100" t="s">
        <v>383</v>
      </c>
      <c r="B16" s="100" t="str">
        <f>IF('DB（Ⅲ）'!$C$55,'DB（Ⅲ）'!$B$55,"")&amp;IF('DB（Ⅲ）'!$C$55,IF('DB（Ⅲ）'!$C$56,"、"&amp;'DB（Ⅲ）'!$B$56,""),IF('DB（Ⅲ）'!$C$56,'DB（Ⅲ）'!$B$56,""))&amp;IF(COUNTIF('DB（Ⅲ）'!$C$55:$C$56,TRUE)&lt;&gt;0,IF('DB（Ⅲ）'!$C$57,"、"&amp;'DB（Ⅲ）'!$B$57,""),IF('DB（Ⅲ）'!$C$57,'DB（Ⅲ）'!$B$57,""))&amp;IF(COUNTIF('DB（Ⅲ）'!$C$55:$C$57,TRUE)&lt;&gt;0,IF('DB（Ⅲ）'!$C$58,"、"&amp;'DB（Ⅲ）'!$B$58,""),IF('DB（Ⅲ）'!$C$58,'DB（Ⅲ）'!$B$58,""))&amp;IF(COUNTIF('DB（Ⅲ）'!$C$55:$C$58,TRUE)&lt;&gt;0,IF('DB（Ⅲ）'!$C$59,"、"&amp;'DB（Ⅲ）'!$B$59,""),IF('DB（Ⅲ）'!$C$59,'DB（Ⅲ）'!$B$59,""))</f>
        <v/>
      </c>
      <c r="C16" t="s">
        <v>413</v>
      </c>
      <c r="D16" s="96">
        <v>4</v>
      </c>
      <c r="E16" s="95" t="e">
        <f>REPT(""&amp;CHAR(10)&amp;"",INT(LEN(#REF!)/75)+(LEN(#REF!)-LEN(SUBSTITUTE(#REF!,CHAR(10),""))))</f>
        <v>#REF!</v>
      </c>
      <c r="H16" s="100" t="s">
        <v>658</v>
      </c>
      <c r="I16" s="100" t="str">
        <f>IF('DB（Ⅱ）'!B4=FALSE,"",_xlfn.IFNA(VLOOKUP('DB（Ⅱ）'!C4,work!$A$3:$B$6,2,FALSE),""))</f>
        <v/>
      </c>
      <c r="J16" s="100" t="str">
        <f>IF('DB（Ⅱ）'!B4=FALSE,"",IF('DB（Ⅱ）'!F4,"●",""))</f>
        <v/>
      </c>
    </row>
    <row r="17" spans="1:10" x14ac:dyDescent="0.15">
      <c r="A17" s="100" t="s">
        <v>384</v>
      </c>
      <c r="B17" s="100" t="str">
        <f>IF('DB（Ⅲ）'!$C$62,'DB（Ⅲ）'!$B$62,"")&amp;IF('DB（Ⅲ）'!$C$62,IF('DB（Ⅲ）'!$C$63,"、"&amp;'DB（Ⅲ）'!$B$63,""),IF('DB（Ⅲ）'!$C$63,'DB（Ⅲ）'!$B$63,""))&amp;IF(COUNTIF('DB（Ⅲ）'!$C$62:$C$63,TRUE)&lt;&gt;0,IF('DB（Ⅲ）'!$C$64,"、"&amp;'DB（Ⅲ）'!$B$64,""),IF('DB（Ⅲ）'!$C$64,'DB（Ⅲ）'!$B$64,""))&amp;IF(COUNTIF('DB（Ⅲ）'!$C$62:$C$64,TRUE)&lt;&gt;0,IF('DB（Ⅲ）'!$C$65,"、"&amp;'DB（Ⅲ）'!$B$65,""),IF('DB（Ⅲ）'!$C$65,'DB（Ⅲ）'!$B$65,""))&amp;IF(COUNTIF('DB（Ⅲ）'!$C$62:$C$65,TRUE)&lt;&gt;0,IF('DB（Ⅲ）'!$C$66,"、"&amp;'DB（Ⅲ）'!$B$66,""),IF('DB（Ⅲ）'!$C$66,'DB（Ⅲ）'!$B$66,""))&amp;IF(COUNTIF('DB（Ⅲ）'!$C$62:$C$66,TRUE)&lt;&gt;0,IF('DB（Ⅲ）'!$C$67,"、"&amp;'DB（Ⅲ）'!$B$67,""),IF('DB（Ⅲ）'!$C$67,'DB（Ⅲ）'!$B$67,""))</f>
        <v/>
      </c>
      <c r="C17" t="s">
        <v>413</v>
      </c>
      <c r="D17" s="96" t="s">
        <v>498</v>
      </c>
      <c r="E17" s="95" t="e">
        <f>REPT(""&amp;CHAR(10)&amp;"",INT(LEN(#REF!)/75)+(LEN(#REF!)-LEN(SUBSTITUTE(#REF!,CHAR(10),""))))</f>
        <v>#REF!</v>
      </c>
      <c r="H17" s="100" t="s">
        <v>659</v>
      </c>
      <c r="I17" s="100" t="str">
        <f>IF('DB（Ⅱ）'!B5=FALSE,"",_xlfn.IFNA(VLOOKUP('DB（Ⅱ）'!C5,work!$A$3:$B$6,2,FALSE),""))</f>
        <v/>
      </c>
      <c r="J17" s="100" t="str">
        <f>IF('DB（Ⅱ）'!B5=FALSE,"",IF('DB（Ⅱ）'!F5,"●",""))</f>
        <v/>
      </c>
    </row>
    <row r="18" spans="1:10" x14ac:dyDescent="0.15">
      <c r="A18" s="100" t="s">
        <v>385</v>
      </c>
      <c r="B18" s="100" t="str">
        <f>IF('DB（Ⅲ）'!$C$70,'DB（Ⅲ）'!$B$70,"")&amp;IF('DB（Ⅲ）'!$C$70,IF('DB（Ⅲ）'!$C$71,"、"&amp;'DB（Ⅲ）'!$B$71,""),IF('DB（Ⅲ）'!$C$71,'DB（Ⅲ）'!$B$71,""))&amp;IF(COUNTIF('DB（Ⅲ）'!$C$70:$C$71,TRUE)&lt;&gt;0,IF('DB（Ⅲ）'!$C$72,"、"&amp;'DB（Ⅲ）'!$B$72,""),IF('DB（Ⅲ）'!$C$72,'DB（Ⅲ）'!$B$72,""))&amp;IF(COUNTIF('DB（Ⅲ）'!$C$70:$C$72,TRUE)&lt;&gt;0,IF('DB（Ⅲ）'!$C$73,"、"&amp;'DB（Ⅲ）'!$B$73,""),IF('DB（Ⅲ）'!$C$73,'DB（Ⅲ）'!$B$73,""))</f>
        <v/>
      </c>
      <c r="C18" t="s">
        <v>413</v>
      </c>
      <c r="D18" s="96" t="s">
        <v>499</v>
      </c>
      <c r="E18" s="95" t="e">
        <f>REPT(""&amp;CHAR(10)&amp;"",INT(LEN(#REF!)/75)+(LEN(#REF!)-LEN(SUBSTITUTE(#REF!,CHAR(10),""))))</f>
        <v>#REF!</v>
      </c>
      <c r="H18" s="100" t="s">
        <v>359</v>
      </c>
      <c r="I18" s="100" t="str">
        <f>IF('DB（Ⅱ）'!B6=FALSE,"",_xlfn.IFNA(VLOOKUP('DB（Ⅱ）'!C6,work!$A$3:$B$6,2,FALSE),""))</f>
        <v/>
      </c>
      <c r="J18" s="100" t="str">
        <f>IF('DB（Ⅱ）'!B6=FALSE,"",IF('DB（Ⅱ）'!F6,"●",""))</f>
        <v/>
      </c>
    </row>
    <row r="19" spans="1:10" x14ac:dyDescent="0.15">
      <c r="D19" s="96" t="s">
        <v>500</v>
      </c>
      <c r="E19" s="95" t="e">
        <f>REPT(""&amp;CHAR(10)&amp;"",INT(LEN(#REF!)/75)+(LEN(#REF!)-LEN(SUBSTITUTE(#REF!,CHAR(10),""))))</f>
        <v>#REF!</v>
      </c>
      <c r="H19" s="100" t="s">
        <v>660</v>
      </c>
      <c r="I19" s="100" t="str">
        <f>IF('DB（Ⅱ）'!B7=FALSE,"",_xlfn.IFNA(VLOOKUP('DB（Ⅱ）'!C7,work!$A$3:$B$6,2,FALSE),""))</f>
        <v/>
      </c>
      <c r="J19" s="100" t="str">
        <f>IF('DB（Ⅱ）'!B7=FALSE,"",IF('DB（Ⅱ）'!F7,"●",""))</f>
        <v/>
      </c>
    </row>
    <row r="20" spans="1:10" x14ac:dyDescent="0.15">
      <c r="D20" s="96" t="s">
        <v>501</v>
      </c>
      <c r="E20" s="95" t="e">
        <f>REPT(""&amp;CHAR(10)&amp;"",INT(LEN(#REF!)/75)+(LEN(#REF!)-LEN(SUBSTITUTE(#REF!,CHAR(10),""))))</f>
        <v>#REF!</v>
      </c>
      <c r="H20" s="100" t="s">
        <v>361</v>
      </c>
      <c r="I20" s="100" t="str">
        <f>IF('DB（Ⅱ）'!B8=FALSE,"",_xlfn.IFNA(VLOOKUP('DB（Ⅱ）'!C8,work!$A$3:$B$6,2,FALSE),""))</f>
        <v/>
      </c>
      <c r="J20" s="100" t="str">
        <f>IF('DB（Ⅱ）'!B8=FALSE,"",IF('DB（Ⅱ）'!F8,"●",""))</f>
        <v/>
      </c>
    </row>
    <row r="21" spans="1:10" x14ac:dyDescent="0.15">
      <c r="D21" s="96" t="s">
        <v>502</v>
      </c>
      <c r="E21" s="95" t="e">
        <f>REPT(""&amp;CHAR(10)&amp;"",INT(LEN(#REF!)/75)+(LEN(#REF!)-LEN(SUBSTITUTE(#REF!,CHAR(10),""))))</f>
        <v>#REF!</v>
      </c>
      <c r="H21" s="100" t="s">
        <v>661</v>
      </c>
      <c r="I21" s="100" t="str">
        <f>IF('DB（Ⅱ）'!B9=FALSE,"",_xlfn.IFNA(VLOOKUP('DB（Ⅱ）'!C9,work!$A$3:$B$6,2,FALSE),""))</f>
        <v/>
      </c>
      <c r="J21" s="100" t="str">
        <f>IF('DB（Ⅱ）'!B9=FALSE,"",IF('DB（Ⅱ）'!F9,"●",""))</f>
        <v/>
      </c>
    </row>
    <row r="22" spans="1:10" x14ac:dyDescent="0.15">
      <c r="D22" s="96">
        <v>6</v>
      </c>
      <c r="E22" s="95" t="e">
        <f>REPT(""&amp;CHAR(10)&amp;"",INT(LEN(#REF!)/31)+(LEN(#REF!)-LEN(SUBSTITUTE(#REF!,CHAR(10),""))))</f>
        <v>#REF!</v>
      </c>
      <c r="H22" s="100" t="s">
        <v>362</v>
      </c>
      <c r="I22" s="100" t="str">
        <f>IF('DB（Ⅱ）'!B10=FALSE,"",_xlfn.IFNA(VLOOKUP('DB（Ⅱ）'!C10,work!$A$3:$B$6,2,FALSE),""))</f>
        <v>B</v>
      </c>
      <c r="J22" s="100" t="str">
        <f>IF('DB（Ⅱ）'!B10=FALSE,"",IF('DB（Ⅱ）'!F10,"●",""))</f>
        <v/>
      </c>
    </row>
    <row r="23" spans="1:10" x14ac:dyDescent="0.15">
      <c r="D23" s="96">
        <v>7</v>
      </c>
      <c r="E23" s="95" t="e">
        <f>REPT(""&amp;CHAR(10)&amp;"",INT(LEN(#REF!)/75)+(LEN(#REF!)-LEN(SUBSTITUTE(#REF!,CHAR(10),""))))</f>
        <v>#REF!</v>
      </c>
      <c r="H23" s="100" t="s">
        <v>662</v>
      </c>
      <c r="I23" s="100" t="str">
        <f>IF('DB（Ⅱ）'!B11=FALSE,"",_xlfn.IFNA(VLOOKUP('DB（Ⅱ）'!C11,work!$A$3:$B$6,2,FALSE),""))</f>
        <v/>
      </c>
      <c r="J23" s="100" t="str">
        <f>IF('DB（Ⅱ）'!B11=FALSE,"",IF('DB（Ⅱ）'!F11,"●",""))</f>
        <v/>
      </c>
    </row>
    <row r="24" spans="1:10" x14ac:dyDescent="0.15">
      <c r="D24" s="96">
        <v>8</v>
      </c>
      <c r="E24" s="95" t="e">
        <f>REPT(""&amp;CHAR(10)&amp;"",INT(LEN(#REF!)/75)+(LEN(#REF!)-LEN(SUBSTITUTE(#REF!,CHAR(10),""))))</f>
        <v>#REF!</v>
      </c>
      <c r="H24" s="100" t="s">
        <v>363</v>
      </c>
      <c r="I24" s="100" t="str">
        <f>IF('DB（Ⅱ）'!B12=FALSE,"",_xlfn.IFNA(VLOOKUP('DB（Ⅱ）'!C12,work!$A$3:$B$6,2,FALSE),""))</f>
        <v/>
      </c>
      <c r="J24" s="100" t="str">
        <f>IF('DB（Ⅱ）'!B12=FALSE,"",IF('DB（Ⅱ）'!F12,"●",""))</f>
        <v/>
      </c>
    </row>
    <row r="25" spans="1:10" x14ac:dyDescent="0.15">
      <c r="D25" s="96" t="s">
        <v>503</v>
      </c>
      <c r="E25" s="95" t="e">
        <f>REPT(""&amp;CHAR(10)&amp;"",INT(LEN(#REF!)/75)+(LEN(#REF!)-LEN(SUBSTITUTE(#REF!,CHAR(10),""))))</f>
        <v>#REF!</v>
      </c>
      <c r="H25" s="100" t="s">
        <v>663</v>
      </c>
      <c r="I25" s="100" t="str">
        <f>IF('DB（Ⅱ）'!B13=FALSE,"",_xlfn.IFNA(VLOOKUP('DB（Ⅱ）'!C13,work!$A$3:$B$6,2,FALSE),""))</f>
        <v/>
      </c>
      <c r="J25" s="100" t="str">
        <f>IF('DB（Ⅱ）'!B13=FALSE,"",IF('DB（Ⅱ）'!F13,"●",""))</f>
        <v/>
      </c>
    </row>
    <row r="26" spans="1:10" x14ac:dyDescent="0.15">
      <c r="D26" s="96" t="s">
        <v>504</v>
      </c>
      <c r="E26" s="95" t="e">
        <f>REPT(""&amp;CHAR(10)&amp;"",INT(LEN(#REF!)/68)+(LEN(#REF!)-LEN(SUBSTITUTE(#REF!,CHAR(10),""))))</f>
        <v>#REF!</v>
      </c>
      <c r="H26" s="100" t="s">
        <v>364</v>
      </c>
      <c r="I26" s="100" t="str">
        <f>IF('DB（Ⅱ）'!B14=FALSE,"",_xlfn.IFNA(VLOOKUP('DB（Ⅱ）'!C14,work!$A$3:$B$6,2,FALSE),""))</f>
        <v/>
      </c>
      <c r="J26" s="100" t="str">
        <f>IF('DB（Ⅱ）'!B14=FALSE,"",IF('DB（Ⅱ）'!F14,"●",""))</f>
        <v/>
      </c>
    </row>
    <row r="27" spans="1:10" x14ac:dyDescent="0.15">
      <c r="D27" s="96">
        <v>10</v>
      </c>
      <c r="E27" s="95" t="e">
        <f>REPT(""&amp;CHAR(10)&amp;"",INT(LEN(#REF!)/68)+(LEN(#REF!)-LEN(SUBSTITUTE(#REF!,CHAR(10),""))))</f>
        <v>#REF!</v>
      </c>
      <c r="H27" s="100" t="s">
        <v>664</v>
      </c>
      <c r="I27" s="100" t="str">
        <f>IF('DB（Ⅱ）'!B15=FALSE,"",_xlfn.IFNA(VLOOKUP('DB（Ⅱ）'!C15,work!$A$3:$B$6,2,FALSE),""))</f>
        <v/>
      </c>
      <c r="J27" s="100" t="str">
        <f>IF('DB（Ⅱ）'!B15=FALSE,"",IF('DB（Ⅱ）'!F15,"●",""))</f>
        <v/>
      </c>
    </row>
    <row r="28" spans="1:10" x14ac:dyDescent="0.15">
      <c r="D28" s="96">
        <v>12</v>
      </c>
      <c r="E28" s="95" t="e">
        <f>REPT(""&amp;CHAR(10)&amp;"",INT(LEN(#REF!)/75)+(LEN(#REF!)-LEN(SUBSTITUTE(#REF!,CHAR(10),""))))</f>
        <v>#REF!</v>
      </c>
      <c r="H28" s="100" t="s">
        <v>365</v>
      </c>
      <c r="I28" s="100" t="str">
        <f>IF('DB（Ⅱ）'!B16=FALSE,"",_xlfn.IFNA(VLOOKUP('DB（Ⅱ）'!C16,work!$A$3:$B$6,2,FALSE),""))</f>
        <v/>
      </c>
      <c r="J28" s="100" t="str">
        <f>IF('DB（Ⅱ）'!B16=FALSE,"",IF('DB（Ⅱ）'!F16,"●",""))</f>
        <v/>
      </c>
    </row>
    <row r="29" spans="1:10" x14ac:dyDescent="0.15">
      <c r="D29" s="96">
        <v>13</v>
      </c>
      <c r="E29" s="95" t="e">
        <f>REPT(""&amp;CHAR(10)&amp;"",INT(LEN(#REF!)/75)+(LEN(#REF!)-LEN(SUBSTITUTE(#REF!,CHAR(10),""))))</f>
        <v>#REF!</v>
      </c>
      <c r="H29" s="100" t="s">
        <v>665</v>
      </c>
      <c r="I29" s="100" t="str">
        <f>IF('DB（Ⅱ）'!B17=FALSE,"",_xlfn.IFNA(VLOOKUP('DB（Ⅱ）'!C17,work!$A$3:$B$6,2,FALSE),""))</f>
        <v/>
      </c>
      <c r="J29" s="100" t="str">
        <f>IF('DB（Ⅱ）'!B17=FALSE,"",IF('DB（Ⅱ）'!F17,"●",""))</f>
        <v/>
      </c>
    </row>
    <row r="30" spans="1:10" x14ac:dyDescent="0.15">
      <c r="D30" s="96">
        <v>14</v>
      </c>
      <c r="E30" s="95" t="e">
        <f>REPT(""&amp;CHAR(10)&amp;"",INT(LEN(#REF!)/75)+(LEN(#REF!)-LEN(SUBSTITUTE(#REF!,CHAR(10),""))))</f>
        <v>#REF!</v>
      </c>
      <c r="H30" s="100" t="s">
        <v>366</v>
      </c>
      <c r="I30" s="100" t="str">
        <f>IF('DB（Ⅱ）'!B18=FALSE,"",_xlfn.IFNA(VLOOKUP('DB（Ⅱ）'!C18,work!$A$3:$B$6,2,FALSE),""))</f>
        <v/>
      </c>
      <c r="J30" s="100" t="str">
        <f>IF('DB（Ⅱ）'!B18=FALSE,"",IF('DB（Ⅱ）'!F18,"●",""))</f>
        <v/>
      </c>
    </row>
    <row r="31" spans="1:10" x14ac:dyDescent="0.15">
      <c r="D31" s="96">
        <v>15</v>
      </c>
      <c r="E31" s="95" t="e">
        <f>REPT(""&amp;CHAR(10)&amp;"",INT(LEN(#REF!)/75)+(LEN(#REF!)-LEN(SUBSTITUTE(#REF!,CHAR(10),""))))</f>
        <v>#REF!</v>
      </c>
      <c r="H31" s="100" t="s">
        <v>666</v>
      </c>
      <c r="I31" s="100" t="str">
        <f>IF('DB（Ⅱ）'!B19=FALSE,"",_xlfn.IFNA(VLOOKUP('DB（Ⅱ）'!C19,work!$A$3:$B$6,2,FALSE),""))</f>
        <v/>
      </c>
      <c r="J31" s="100" t="str">
        <f>IF('DB（Ⅱ）'!B19=FALSE,"",IF('DB（Ⅱ）'!F19,"●",""))</f>
        <v/>
      </c>
    </row>
    <row r="32" spans="1:10" x14ac:dyDescent="0.15">
      <c r="D32" s="96">
        <v>16</v>
      </c>
      <c r="E32" s="95" t="e">
        <f>REPT(""&amp;CHAR(10)&amp;"",INT(LEN(#REF!)/75)+(LEN(#REF!)-LEN(SUBSTITUTE(#REF!,CHAR(10),""))))</f>
        <v>#REF!</v>
      </c>
      <c r="H32" s="100" t="s">
        <v>367</v>
      </c>
      <c r="I32" s="100" t="str">
        <f>IF('DB（Ⅱ）'!B20=FALSE,"",_xlfn.IFNA(VLOOKUP('DB（Ⅱ）'!C20,work!$A$3:$B$6,2,FALSE),""))</f>
        <v/>
      </c>
      <c r="J32" s="100" t="str">
        <f>IF('DB（Ⅱ）'!B20=FALSE,"",IF('DB（Ⅱ）'!F20,"●",""))</f>
        <v/>
      </c>
    </row>
    <row r="33" spans="4:10" x14ac:dyDescent="0.15">
      <c r="D33" s="96" t="s">
        <v>505</v>
      </c>
      <c r="E33" s="95" t="e">
        <f>REPT(""&amp;CHAR(10)&amp;"",INT(LEN(#REF!)/28)+(LEN(#REF!)-LEN(SUBSTITUTE(#REF!,CHAR(10),""))))</f>
        <v>#REF!</v>
      </c>
      <c r="H33" s="100" t="s">
        <v>667</v>
      </c>
      <c r="I33" s="100" t="str">
        <f>IF('DB（Ⅱ）'!B21=FALSE,"",_xlfn.IFNA(VLOOKUP('DB（Ⅱ）'!C21,work!$A$3:$B$6,2,FALSE),""))</f>
        <v/>
      </c>
      <c r="J33" s="100" t="str">
        <f>IF('DB（Ⅱ）'!B21=FALSE,"",IF('DB（Ⅱ）'!F21,"●",""))</f>
        <v/>
      </c>
    </row>
    <row r="34" spans="4:10" x14ac:dyDescent="0.15">
      <c r="D34" s="96" t="s">
        <v>506</v>
      </c>
      <c r="E34" s="95" t="e">
        <f>REPT(""&amp;CHAR(10)&amp;"",INT(LEN(#REF!)/28)+(LEN(#REF!)-LEN(SUBSTITUTE(#REF!,CHAR(10),""))))</f>
        <v>#REF!</v>
      </c>
      <c r="H34" s="100" t="s">
        <v>368</v>
      </c>
      <c r="I34" s="100" t="str">
        <f>IF('DB（Ⅱ）'!B22=FALSE,"",_xlfn.IFNA(VLOOKUP('DB（Ⅱ）'!C22,work!$A$3:$B$6,2,FALSE),""))</f>
        <v/>
      </c>
      <c r="J34" s="100" t="str">
        <f>IF('DB（Ⅱ）'!B22=FALSE,"",IF('DB（Ⅱ）'!F22,"●",""))</f>
        <v/>
      </c>
    </row>
    <row r="35" spans="4:10" x14ac:dyDescent="0.15">
      <c r="D35" s="96" t="s">
        <v>387</v>
      </c>
      <c r="E35" s="95" t="e">
        <f>REPT(""&amp;CHAR(10)&amp;"",INT(LEN(#REF!)/75)+(LEN(#REF!)-LEN(SUBSTITUTE(#REF!,CHAR(10),""))))</f>
        <v>#REF!</v>
      </c>
      <c r="H35" s="100" t="s">
        <v>668</v>
      </c>
      <c r="I35" s="100" t="str">
        <f>IF('DB（Ⅱ）'!B23=FALSE,"",_xlfn.IFNA(VLOOKUP('DB（Ⅱ）'!C23,work!$A$3:$B$6,2,FALSE),""))</f>
        <v/>
      </c>
      <c r="J35" s="100" t="str">
        <f>IF('DB（Ⅱ）'!B23=FALSE,"",IF('DB（Ⅱ）'!F23,"●",""))</f>
        <v/>
      </c>
    </row>
    <row r="36" spans="4:10" x14ac:dyDescent="0.15">
      <c r="D36" s="96">
        <v>19</v>
      </c>
      <c r="E36" s="95" t="e">
        <f>REPT(""&amp;CHAR(10)&amp;"",INT(LEN(#REF!)/75)+(LEN(#REF!)-LEN(SUBSTITUTE(#REF!,CHAR(10),""))))</f>
        <v>#REF!</v>
      </c>
      <c r="H36" s="100" t="s">
        <v>669</v>
      </c>
      <c r="I36" s="100" t="str">
        <f>IF('DB（Ⅱ）'!B24=FALSE,"",_xlfn.IFNA(VLOOKUP('DB（Ⅱ）'!C24,work!$A$3:$B$6,2,FALSE),""))</f>
        <v/>
      </c>
      <c r="J36" s="100" t="str">
        <f>IF('DB（Ⅱ）'!B24=FALSE,"",IF('DB（Ⅱ）'!F24,"●",""))</f>
        <v/>
      </c>
    </row>
    <row r="37" spans="4:10" x14ac:dyDescent="0.15">
      <c r="D37" s="96">
        <v>21</v>
      </c>
      <c r="E37" s="95" t="e">
        <f>REPT(""&amp;CHAR(10)&amp;"",INT(LEN(#REF!)/14)+(LEN(#REF!)-LEN(SUBSTITUTE(#REF!,CHAR(10),""))))</f>
        <v>#REF!</v>
      </c>
      <c r="H37" s="100" t="s">
        <v>670</v>
      </c>
      <c r="I37" s="100" t="str">
        <f>IF('DB（Ⅱ）'!B25=FALSE,"",_xlfn.IFNA(VLOOKUP('DB（Ⅱ）'!C25,work!$A$3:$B$6,2,FALSE),""))</f>
        <v/>
      </c>
      <c r="J37" s="100" t="str">
        <f>IF('DB（Ⅱ）'!B25=FALSE,"",IF('DB（Ⅱ）'!F25,"●",""))</f>
        <v/>
      </c>
    </row>
    <row r="38" spans="4:10" x14ac:dyDescent="0.15">
      <c r="D38" s="96">
        <v>22</v>
      </c>
      <c r="E38" s="95" t="e">
        <f>REPT(""&amp;CHAR(10)&amp;"",INT(LEN(#REF!)/68)+(LEN(#REF!)-LEN(SUBSTITUTE(#REF!,CHAR(10),""))))</f>
        <v>#REF!</v>
      </c>
      <c r="H38" s="100" t="s">
        <v>671</v>
      </c>
      <c r="I38" s="100" t="str">
        <f>IF('DB（Ⅱ）'!B26=FALSE,"",_xlfn.IFNA(VLOOKUP('DB（Ⅱ）'!C26,work!$A$3:$B$6,2,FALSE),""))</f>
        <v/>
      </c>
      <c r="J38" s="100" t="str">
        <f>IF('DB（Ⅱ）'!B26=FALSE,"",IF('DB（Ⅱ）'!F26,"●",""))</f>
        <v/>
      </c>
    </row>
    <row r="39" spans="4:10" x14ac:dyDescent="0.15">
      <c r="D39" s="96">
        <v>23</v>
      </c>
      <c r="E39" s="95" t="e">
        <f>REPT(""&amp;CHAR(10)&amp;"",INT(LEN(#REF!)/75)+(LEN(#REF!)-LEN(SUBSTITUTE(#REF!,CHAR(10),""))))</f>
        <v>#REF!</v>
      </c>
      <c r="H39" s="100" t="s">
        <v>672</v>
      </c>
      <c r="I39" s="100" t="str">
        <f>IF('DB（Ⅱ）'!B27=FALSE,"",_xlfn.IFNA(VLOOKUP('DB（Ⅱ）'!C27,work!$A$3:$B$6,2,FALSE),""))</f>
        <v/>
      </c>
      <c r="J39" s="100" t="str">
        <f>IF('DB（Ⅱ）'!B27=FALSE,"",IF('DB（Ⅱ）'!F27,"●",""))</f>
        <v/>
      </c>
    </row>
    <row r="40" spans="4:10" x14ac:dyDescent="0.15">
      <c r="D40" s="96" t="s">
        <v>507</v>
      </c>
      <c r="E40" s="95" t="e">
        <f>REPT(""&amp;CHAR(10)&amp;"",INT(LEN(#REF!)/40)+(LEN(#REF!)-LEN(SUBSTITUTE(#REF!,CHAR(10),""))))</f>
        <v>#REF!</v>
      </c>
      <c r="H40" s="100" t="s">
        <v>673</v>
      </c>
      <c r="I40" s="100" t="str">
        <f>IF('DB（Ⅱ）'!B28=FALSE,"",_xlfn.IFNA(VLOOKUP('DB（Ⅱ）'!C28,work!$A$3:$B$6,2,FALSE),""))</f>
        <v/>
      </c>
      <c r="J40" s="100" t="str">
        <f>IF('DB（Ⅱ）'!B28=FALSE,"",IF('DB（Ⅱ）'!F28,"●",""))</f>
        <v/>
      </c>
    </row>
    <row r="41" spans="4:10" x14ac:dyDescent="0.15">
      <c r="D41" s="96" t="s">
        <v>508</v>
      </c>
      <c r="E41" s="95" t="e">
        <f>REPT(""&amp;CHAR(10)&amp;"",INT(LEN(#REF!)/68)+(LEN(#REF!)-LEN(SUBSTITUTE(#REF!,CHAR(10),""))))</f>
        <v>#REF!</v>
      </c>
      <c r="H41" s="100" t="s">
        <v>674</v>
      </c>
      <c r="I41" s="100" t="str">
        <f>IF('DB（Ⅱ）'!B29=FALSE,"",_xlfn.IFNA(VLOOKUP('DB（Ⅱ）'!C29,work!$A$3:$B$6,2,FALSE),""))</f>
        <v/>
      </c>
      <c r="J41" s="100" t="str">
        <f>IF('DB（Ⅱ）'!B29=FALSE,"",IF('DB（Ⅱ）'!F29,"●",""))</f>
        <v/>
      </c>
    </row>
    <row r="42" spans="4:10" x14ac:dyDescent="0.15">
      <c r="D42" s="96">
        <v>25</v>
      </c>
      <c r="E42" s="95" t="e">
        <f>REPT(""&amp;CHAR(10)&amp;"",INT(LEN(#REF!)/75)+(LEN(#REF!)-LEN(SUBSTITUTE(#REF!,CHAR(10),""))))</f>
        <v>#REF!</v>
      </c>
      <c r="H42" s="100" t="s">
        <v>675</v>
      </c>
      <c r="I42" s="100" t="str">
        <f>IF('DB（Ⅱ）'!B30=FALSE,"",_xlfn.IFNA(VLOOKUP('DB（Ⅱ）'!C30,work!$A$3:$B$6,2,FALSE),""))</f>
        <v/>
      </c>
      <c r="J42" s="100" t="str">
        <f>IF('DB（Ⅱ）'!B30=FALSE,"",IF('DB（Ⅱ）'!F30,"●",""))</f>
        <v/>
      </c>
    </row>
    <row r="43" spans="4:10" x14ac:dyDescent="0.15">
      <c r="D43" s="96">
        <v>26</v>
      </c>
      <c r="E43" s="95" t="e">
        <f>REPT(""&amp;CHAR(10)&amp;"",INT(LEN(#REF!)/75)+(LEN(#REF!)-LEN(SUBSTITUTE(#REF!,CHAR(10),""))))</f>
        <v>#REF!</v>
      </c>
      <c r="H43" s="100" t="s">
        <v>676</v>
      </c>
      <c r="I43" s="100" t="str">
        <f>IF('DB（Ⅱ）'!B31=FALSE,"",_xlfn.IFNA(VLOOKUP('DB（Ⅱ）'!C31,work!$A$3:$B$6,2,FALSE),""))</f>
        <v/>
      </c>
      <c r="J43" s="100" t="str">
        <f>IF('DB（Ⅱ）'!B31=FALSE,"",IF('DB（Ⅱ）'!F31,"●",""))</f>
        <v/>
      </c>
    </row>
    <row r="44" spans="4:10" x14ac:dyDescent="0.15">
      <c r="D44" s="96">
        <v>27</v>
      </c>
      <c r="E44" s="95" t="e">
        <f>REPT(""&amp;CHAR(10)&amp;"",INT(LEN(#REF!)/75)+(LEN(#REF!)-LEN(SUBSTITUTE(#REF!,CHAR(10),""))))</f>
        <v>#REF!</v>
      </c>
      <c r="H44" s="100" t="s">
        <v>369</v>
      </c>
      <c r="I44" s="100" t="str">
        <f>IF('DB（Ⅱ）'!B32=FALSE,"",_xlfn.IFNA(VLOOKUP('DB（Ⅱ）'!C32,work!$A$3:$B$6,2,FALSE),""))</f>
        <v/>
      </c>
      <c r="J44" s="100" t="str">
        <f>IF('DB（Ⅱ）'!B32=FALSE,"",IF('DB（Ⅱ）'!F32,"●",""))</f>
        <v/>
      </c>
    </row>
    <row r="45" spans="4:10" x14ac:dyDescent="0.15">
      <c r="D45" s="96">
        <v>28</v>
      </c>
      <c r="E45" s="95" t="e">
        <f>REPT(""&amp;CHAR(10)&amp;"",INT(LEN(#REF!)/70)+(LEN(#REF!)-LEN(SUBSTITUTE(#REF!,CHAR(10),""))))</f>
        <v>#REF!</v>
      </c>
      <c r="H45" s="100" t="s">
        <v>677</v>
      </c>
      <c r="I45" s="100" t="str">
        <f>IF('DB（Ⅱ）'!B33=FALSE,"",_xlfn.IFNA(VLOOKUP('DB（Ⅱ）'!C33,work!$A$3:$B$6,2,FALSE),""))</f>
        <v/>
      </c>
      <c r="J45" s="100" t="str">
        <f>IF('DB（Ⅱ）'!B33=FALSE,"",IF('DB（Ⅱ）'!F33,"●",""))</f>
        <v/>
      </c>
    </row>
    <row r="46" spans="4:10" x14ac:dyDescent="0.15">
      <c r="D46" s="96">
        <v>29</v>
      </c>
      <c r="E46" s="95" t="e">
        <f>REPT(""&amp;CHAR(10)&amp;"",INT(LEN(#REF!)/70)+(LEN(#REF!)-LEN(SUBSTITUTE(#REF!,CHAR(10),""))))</f>
        <v>#REF!</v>
      </c>
      <c r="H46" s="100" t="s">
        <v>371</v>
      </c>
      <c r="I46" s="100" t="str">
        <f>IF('DB（Ⅱ）'!B34=FALSE,"",_xlfn.IFNA(VLOOKUP('DB（Ⅱ）'!C34,work!$A$3:$B$6,2,FALSE),""))</f>
        <v/>
      </c>
      <c r="J46" s="100" t="str">
        <f>IF('DB（Ⅱ）'!B34=FALSE,"",IF('DB（Ⅱ）'!F34,"●",""))</f>
        <v/>
      </c>
    </row>
    <row r="47" spans="4:10" x14ac:dyDescent="0.15">
      <c r="D47" s="96">
        <v>30</v>
      </c>
      <c r="E47" s="95" t="e">
        <f>REPT(""&amp;CHAR(10)&amp;"",INT(LEN(#REF!)/53)+(LEN(#REF!)-LEN(SUBSTITUTE(#REF!,CHAR(10),""))))</f>
        <v>#REF!</v>
      </c>
      <c r="H47" s="100" t="s">
        <v>678</v>
      </c>
      <c r="I47" s="100" t="str">
        <f>IF('DB（Ⅱ）'!B35=FALSE,"",_xlfn.IFNA(VLOOKUP('DB（Ⅱ）'!C35,work!$A$3:$B$6,2,FALSE),""))</f>
        <v/>
      </c>
      <c r="J47" s="100" t="str">
        <f>IF('DB（Ⅱ）'!B35=FALSE,"",IF('DB（Ⅱ）'!F35,"●",""))</f>
        <v/>
      </c>
    </row>
    <row r="48" spans="4:10" x14ac:dyDescent="0.15">
      <c r="D48" s="96">
        <v>31</v>
      </c>
      <c r="E48" s="95" t="e">
        <f>REPT(""&amp;CHAR(10)&amp;"",INT(LEN(#REF!)/70)+(LEN(#REF!)-LEN(SUBSTITUTE(#REF!,CHAR(10),""))))</f>
        <v>#REF!</v>
      </c>
      <c r="H48" s="100" t="s">
        <v>372</v>
      </c>
      <c r="I48" s="100" t="str">
        <f>IF('DB（Ⅱ）'!B36=FALSE,"",_xlfn.IFNA(VLOOKUP('DB（Ⅱ）'!C36,work!$A$3:$B$6,2,FALSE),""))</f>
        <v/>
      </c>
      <c r="J48" s="100" t="str">
        <f>IF('DB（Ⅱ）'!B36=FALSE,"",IF('DB（Ⅱ）'!F36,"●",""))</f>
        <v/>
      </c>
    </row>
    <row r="49" spans="4:10" x14ac:dyDescent="0.15">
      <c r="D49" s="96">
        <v>32</v>
      </c>
      <c r="E49" s="95" t="e">
        <f>REPT(""&amp;CHAR(10)&amp;"",INT(LEN(#REF!)/70)+(LEN(#REF!)-LEN(SUBSTITUTE(#REF!,CHAR(10),""))))</f>
        <v>#REF!</v>
      </c>
      <c r="H49" s="100" t="s">
        <v>679</v>
      </c>
      <c r="I49" s="100" t="str">
        <f>IF('DB（Ⅱ）'!B37=FALSE,"",_xlfn.IFNA(VLOOKUP('DB（Ⅱ）'!C37,work!$A$3:$B$6,2,FALSE),""))</f>
        <v/>
      </c>
      <c r="J49" s="100" t="str">
        <f>IF('DB（Ⅱ）'!B37=FALSE,"",IF('DB（Ⅱ）'!F37,"●",""))</f>
        <v/>
      </c>
    </row>
    <row r="50" spans="4:10" x14ac:dyDescent="0.15">
      <c r="D50" s="96">
        <v>33</v>
      </c>
      <c r="E50" s="95" t="e">
        <f>REPT(""&amp;CHAR(10)&amp;"",INT(LEN(#REF!)/70)+(LEN(#REF!)-LEN(SUBSTITUTE(#REF!,CHAR(10),""))))</f>
        <v>#REF!</v>
      </c>
      <c r="H50" s="100" t="s">
        <v>680</v>
      </c>
      <c r="I50" s="100" t="str">
        <f>IF('DB（Ⅱ）'!B38=FALSE,"",_xlfn.IFNA(VLOOKUP('DB（Ⅱ）'!C38,work!$A$3:$B$6,2,FALSE),""))</f>
        <v/>
      </c>
      <c r="J50" s="100" t="str">
        <f>IF('DB（Ⅱ）'!B38=FALSE,"",IF('DB（Ⅱ）'!F38,"●",""))</f>
        <v/>
      </c>
    </row>
    <row r="51" spans="4:10" x14ac:dyDescent="0.15">
      <c r="D51" s="96" t="s">
        <v>509</v>
      </c>
      <c r="E51" s="95" t="e">
        <f>REPT(""&amp;CHAR(10)&amp;"",INT(LEN(#REF!)/82)+(LEN(#REF!)-LEN(SUBSTITUTE(#REF!,CHAR(10),""))))</f>
        <v>#REF!</v>
      </c>
      <c r="H51" s="100" t="s">
        <v>681</v>
      </c>
      <c r="I51" s="100" t="str">
        <f>IF('DB（Ⅱ）'!B39=FALSE,"",_xlfn.IFNA(VLOOKUP('DB（Ⅱ）'!C39,work!$A$3:$B$6,2,FALSE),""))</f>
        <v/>
      </c>
      <c r="J51" s="100" t="str">
        <f>IF('DB（Ⅱ）'!B39=FALSE,"",IF('DB（Ⅱ）'!F39,"●",""))</f>
        <v/>
      </c>
    </row>
    <row r="52" spans="4:10" x14ac:dyDescent="0.15">
      <c r="D52" s="97" t="s">
        <v>510</v>
      </c>
      <c r="E52" s="95"/>
      <c r="H52" s="100" t="s">
        <v>682</v>
      </c>
      <c r="I52" s="100" t="str">
        <f>IF('DB（Ⅱ）'!B40=FALSE,"",_xlfn.IFNA(VLOOKUP('DB（Ⅱ）'!C40,work!$A$3:$B$6,2,FALSE),""))</f>
        <v/>
      </c>
      <c r="J52" s="100" t="str">
        <f>IF('DB（Ⅱ）'!B40=FALSE,"",IF('DB（Ⅱ）'!F40,"●",""))</f>
        <v/>
      </c>
    </row>
    <row r="53" spans="4:10" x14ac:dyDescent="0.15">
      <c r="D53" s="96" t="s">
        <v>511</v>
      </c>
      <c r="E53" s="95" t="str">
        <f>REPT(""&amp;CHAR(10)&amp;"",INT(LEN('⑤Ⅱ_就労のための基本的事項（評価用）'!G29)/58)+(LEN('⑤Ⅱ_就労のための基本的事項（評価用）'!G29)-LEN(SUBSTITUTE('⑤Ⅱ_就労のための基本的事項（評価用）'!G29,CHAR(10),""))))</f>
        <v/>
      </c>
      <c r="H53" s="100" t="s">
        <v>683</v>
      </c>
      <c r="I53" s="100" t="str">
        <f>IF('DB（Ⅱ）'!B41=FALSE,"",_xlfn.IFNA(VLOOKUP('DB（Ⅱ）'!C41,work!$A$3:$B$6,2,FALSE),""))</f>
        <v/>
      </c>
      <c r="J53" s="100" t="str">
        <f>IF('DB（Ⅱ）'!B41=FALSE,"",IF('DB（Ⅱ）'!F41,"●",""))</f>
        <v/>
      </c>
    </row>
    <row r="54" spans="4:10" x14ac:dyDescent="0.15">
      <c r="D54" s="96" t="s">
        <v>512</v>
      </c>
      <c r="E54" s="95" t="str">
        <f>REPT(""&amp;CHAR(10)&amp;"",INT(LEN('⑤Ⅱ_就労のための基本的事項（評価用）'!G33)/58)+(LEN('⑤Ⅱ_就労のための基本的事項（評価用）'!G33)-LEN(SUBSTITUTE('⑤Ⅱ_就労のための基本的事項（評価用）'!G33,CHAR(10),""))))</f>
        <v/>
      </c>
      <c r="H54" s="100" t="s">
        <v>684</v>
      </c>
      <c r="I54" s="100" t="str">
        <f>IF('DB（Ⅱ）'!B42=FALSE,"",_xlfn.IFNA(VLOOKUP('DB（Ⅱ）'!C42,work!$A$3:$B$6,2,FALSE),""))</f>
        <v/>
      </c>
      <c r="J54" s="100" t="str">
        <f>IF('DB（Ⅱ）'!B42=FALSE,"",IF('DB（Ⅱ）'!F42,"●",""))</f>
        <v/>
      </c>
    </row>
    <row r="55" spans="4:10" x14ac:dyDescent="0.15">
      <c r="D55" s="96" t="s">
        <v>513</v>
      </c>
      <c r="E55" s="95" t="str">
        <f>REPT(""&amp;CHAR(10)&amp;"",INT(LEN('⑤Ⅱ_就労のための基本的事項（評価用）'!G37)/58)+(LEN('⑤Ⅱ_就労のための基本的事項（評価用）'!G37)-LEN(SUBSTITUTE('⑤Ⅱ_就労のための基本的事項（評価用）'!G37,CHAR(10),""))))</f>
        <v/>
      </c>
      <c r="H55" s="100" t="s">
        <v>685</v>
      </c>
      <c r="I55" s="100" t="str">
        <f>IF('DB（Ⅱ）'!B43=FALSE,"",_xlfn.IFNA(VLOOKUP('DB（Ⅱ）'!C43,work!$A$3:$B$6,2,FALSE),""))</f>
        <v/>
      </c>
      <c r="J55" s="100" t="str">
        <f>IF('DB（Ⅱ）'!B43=FALSE,"",IF('DB（Ⅱ）'!F43,"●",""))</f>
        <v/>
      </c>
    </row>
    <row r="56" spans="4:10" x14ac:dyDescent="0.15">
      <c r="D56" s="96" t="s">
        <v>514</v>
      </c>
      <c r="E5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  <c r="H56" s="100" t="s">
        <v>373</v>
      </c>
      <c r="I56" s="100" t="str">
        <f>IF('DB（Ⅱ）'!B44=FALSE,"",_xlfn.IFNA(VLOOKUP('DB（Ⅱ）'!C44,work!$A$3:$B$6,2,FALSE),""))</f>
        <v/>
      </c>
      <c r="J56" s="100" t="str">
        <f>IF('DB（Ⅱ）'!B44=FALSE,"",IF('DB（Ⅱ）'!F44,"●",""))</f>
        <v/>
      </c>
    </row>
    <row r="57" spans="4:10" x14ac:dyDescent="0.15">
      <c r="D57" s="96" t="s">
        <v>515</v>
      </c>
      <c r="E5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  <c r="H57" s="100" t="s">
        <v>686</v>
      </c>
      <c r="I57" s="100" t="str">
        <f>IF('DB（Ⅱ）'!B45=FALSE,"",_xlfn.IFNA(VLOOKUP('DB（Ⅱ）'!C45,work!$A$3:$B$6,2,FALSE),""))</f>
        <v/>
      </c>
      <c r="J57" s="100" t="str">
        <f>IF('DB（Ⅱ）'!B45=FALSE,"",IF('DB（Ⅱ）'!F45,"●",""))</f>
        <v/>
      </c>
    </row>
    <row r="58" spans="4:10" x14ac:dyDescent="0.15">
      <c r="D58" s="96" t="s">
        <v>516</v>
      </c>
      <c r="E5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  <c r="H58" s="100" t="s">
        <v>375</v>
      </c>
      <c r="I58" s="100" t="str">
        <f>IF('DB（Ⅱ）'!B46=FALSE,"",_xlfn.IFNA(VLOOKUP('DB（Ⅱ）'!C46,work!$A$3:$B$6,2,FALSE),""))</f>
        <v/>
      </c>
      <c r="J58" s="100" t="str">
        <f>IF('DB（Ⅱ）'!B46=FALSE,"",IF('DB（Ⅱ）'!F46,"●",""))</f>
        <v/>
      </c>
    </row>
    <row r="59" spans="4:10" x14ac:dyDescent="0.15">
      <c r="D59" s="96" t="s">
        <v>517</v>
      </c>
      <c r="E5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0" spans="4:10" x14ac:dyDescent="0.15">
      <c r="D60" s="96" t="s">
        <v>518</v>
      </c>
      <c r="E6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1" spans="4:10" x14ac:dyDescent="0.15">
      <c r="D61" s="96" t="s">
        <v>519</v>
      </c>
      <c r="E6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2" spans="4:10" x14ac:dyDescent="0.15">
      <c r="D62" s="96" t="s">
        <v>520</v>
      </c>
      <c r="E6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3" spans="4:10" x14ac:dyDescent="0.15">
      <c r="D63" s="96" t="s">
        <v>521</v>
      </c>
      <c r="E6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4" spans="4:10" x14ac:dyDescent="0.15">
      <c r="D64" s="96" t="s">
        <v>522</v>
      </c>
      <c r="E6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5" spans="4:5" x14ac:dyDescent="0.15">
      <c r="D65" s="96" t="s">
        <v>523</v>
      </c>
      <c r="E6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6" spans="4:5" x14ac:dyDescent="0.15">
      <c r="D66" s="96" t="s">
        <v>524</v>
      </c>
      <c r="E6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7" spans="4:5" x14ac:dyDescent="0.15">
      <c r="D67" s="96" t="s">
        <v>525</v>
      </c>
      <c r="E6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8" spans="4:5" x14ac:dyDescent="0.15">
      <c r="D68" s="96" t="s">
        <v>526</v>
      </c>
      <c r="E6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9" spans="4:5" x14ac:dyDescent="0.15">
      <c r="D69" s="96" t="s">
        <v>527</v>
      </c>
      <c r="E6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0" spans="4:5" x14ac:dyDescent="0.15">
      <c r="D70" s="96" t="s">
        <v>528</v>
      </c>
      <c r="E7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1" spans="4:5" x14ac:dyDescent="0.15">
      <c r="D71" s="96" t="s">
        <v>529</v>
      </c>
      <c r="E7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2" spans="4:5" x14ac:dyDescent="0.15">
      <c r="D72" s="96" t="s">
        <v>530</v>
      </c>
      <c r="E7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3" spans="4:5" x14ac:dyDescent="0.15">
      <c r="D73" s="96" t="s">
        <v>531</v>
      </c>
      <c r="E7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4" spans="4:5" x14ac:dyDescent="0.15">
      <c r="D74" s="96" t="s">
        <v>532</v>
      </c>
      <c r="E7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5" spans="4:5" x14ac:dyDescent="0.15">
      <c r="D75" s="96" t="s">
        <v>533</v>
      </c>
      <c r="E7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6" spans="4:5" x14ac:dyDescent="0.15">
      <c r="D76" s="96" t="s">
        <v>534</v>
      </c>
      <c r="E7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7" spans="4:5" x14ac:dyDescent="0.15">
      <c r="D77" s="96" t="s">
        <v>535</v>
      </c>
      <c r="E77" s="95" t="str">
        <f>REPT(""&amp;CHAR(10)&amp;"",INT(LEN('⑤Ⅱ_就労のための基本的事項（評価用）'!G61)/58)+(LEN('⑤Ⅱ_就労のための基本的事項（評価用）'!G61)-LEN(SUBSTITUTE('⑤Ⅱ_就労のための基本的事項（評価用）'!G61,CHAR(10),""))))</f>
        <v/>
      </c>
    </row>
    <row r="78" spans="4:5" x14ac:dyDescent="0.15">
      <c r="D78" s="96" t="s">
        <v>536</v>
      </c>
      <c r="E78" s="95" t="str">
        <f>REPT(""&amp;CHAR(10)&amp;"",INT(LEN('⑤Ⅱ_就労のための基本的事項（評価用）'!G65)/58)+(LEN('⑤Ⅱ_就労のための基本的事項（評価用）'!G65)-LEN(SUBSTITUTE('⑤Ⅱ_就労のための基本的事項（評価用）'!G65,CHAR(10),""))))</f>
        <v/>
      </c>
    </row>
    <row r="79" spans="4:5" x14ac:dyDescent="0.15">
      <c r="D79" s="96" t="s">
        <v>537</v>
      </c>
      <c r="E79" s="95" t="str">
        <f>REPT(""&amp;CHAR(10)&amp;"",INT(LEN('⑤Ⅱ_就労のための基本的事項（評価用）'!G69)/58)+(LEN('⑤Ⅱ_就労のための基本的事項（評価用）'!G69)-LEN(SUBSTITUTE('⑤Ⅱ_就労のための基本的事項（評価用）'!G69,CHAR(10),""))))</f>
        <v/>
      </c>
    </row>
    <row r="80" spans="4:5" x14ac:dyDescent="0.15">
      <c r="D80" s="96" t="s">
        <v>538</v>
      </c>
      <c r="E80" s="95" t="str">
        <f>REPT(""&amp;CHAR(10)&amp;"",INT(LEN('⑤Ⅱ_就労のための基本的事項（評価用）'!G92)/58)+(LEN('⑤Ⅱ_就労のための基本的事項（評価用）'!G92)-LEN(SUBSTITUTE('⑤Ⅱ_就労のための基本的事項（評価用）'!G92,CHAR(10),""))))</f>
        <v/>
      </c>
    </row>
    <row r="81" spans="4:5" x14ac:dyDescent="0.15">
      <c r="D81" s="96" t="s">
        <v>539</v>
      </c>
      <c r="E81" s="95" t="str">
        <f>REPT(""&amp;CHAR(10)&amp;"",INT(LEN('⑤Ⅱ_就労のための基本的事項（評価用）'!G96)/58)+(LEN('⑤Ⅱ_就労のための基本的事項（評価用）'!G96)-LEN(SUBSTITUTE('⑤Ⅱ_就労のための基本的事項（評価用）'!G96,CHAR(10),""))))</f>
        <v/>
      </c>
    </row>
    <row r="82" spans="4:5" x14ac:dyDescent="0.15">
      <c r="D82" s="96" t="s">
        <v>540</v>
      </c>
      <c r="E82" s="95" t="str">
        <f>REPT(""&amp;CHAR(10)&amp;"",INT(LEN('⑤Ⅱ_就労のための基本的事項（評価用）'!G100)/58)+(LEN('⑤Ⅱ_就労のための基本的事項（評価用）'!G100)-LEN(SUBSTITUTE('⑤Ⅱ_就労のための基本的事項（評価用）'!G100,CHAR(10),""))))</f>
        <v/>
      </c>
    </row>
    <row r="83" spans="4:5" x14ac:dyDescent="0.15">
      <c r="D83" s="96" t="s">
        <v>541</v>
      </c>
      <c r="E8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4" spans="4:5" x14ac:dyDescent="0.15">
      <c r="D84" s="96" t="s">
        <v>542</v>
      </c>
      <c r="E8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5" spans="4:5" x14ac:dyDescent="0.15">
      <c r="D85" s="96" t="s">
        <v>543</v>
      </c>
      <c r="E8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6" spans="4:5" x14ac:dyDescent="0.15">
      <c r="D86" s="96" t="s">
        <v>544</v>
      </c>
      <c r="E8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7" spans="4:5" x14ac:dyDescent="0.15">
      <c r="D87" s="96" t="s">
        <v>545</v>
      </c>
      <c r="E8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8" spans="4:5" x14ac:dyDescent="0.15">
      <c r="D88" s="96" t="s">
        <v>546</v>
      </c>
      <c r="E8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9" spans="4:5" x14ac:dyDescent="0.15">
      <c r="D89" s="96" t="s">
        <v>547</v>
      </c>
      <c r="E8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0" spans="4:5" x14ac:dyDescent="0.15">
      <c r="D90" s="96" t="s">
        <v>548</v>
      </c>
      <c r="E9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1" spans="4:5" x14ac:dyDescent="0.15">
      <c r="D91" s="96" t="s">
        <v>549</v>
      </c>
      <c r="E9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2" spans="4:5" x14ac:dyDescent="0.15">
      <c r="D92" s="96" t="s">
        <v>550</v>
      </c>
      <c r="E9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3" spans="4:5" x14ac:dyDescent="0.15">
      <c r="D93" s="96" t="s">
        <v>551</v>
      </c>
      <c r="E9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4" spans="4:5" x14ac:dyDescent="0.15">
      <c r="D94" s="96" t="s">
        <v>552</v>
      </c>
      <c r="E9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5" spans="4:5" x14ac:dyDescent="0.15">
      <c r="D95" s="96" t="s">
        <v>553</v>
      </c>
      <c r="E9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6" spans="4:5" x14ac:dyDescent="0.15">
      <c r="D96" s="96" t="s">
        <v>554</v>
      </c>
      <c r="E9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7" spans="4:5" x14ac:dyDescent="0.15">
      <c r="D97" s="96" t="s">
        <v>555</v>
      </c>
      <c r="E9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8" spans="4:5" x14ac:dyDescent="0.15">
      <c r="D98" s="96" t="s">
        <v>556</v>
      </c>
      <c r="E9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9" spans="4:5" x14ac:dyDescent="0.15">
      <c r="D99" s="96" t="s">
        <v>557</v>
      </c>
      <c r="E9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0" spans="4:5" x14ac:dyDescent="0.15">
      <c r="D100" s="96" t="s">
        <v>558</v>
      </c>
      <c r="E10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1" spans="4:5" x14ac:dyDescent="0.15">
      <c r="D101" s="96" t="s">
        <v>559</v>
      </c>
      <c r="E10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2" spans="4:5" x14ac:dyDescent="0.15">
      <c r="D102" s="96" t="s">
        <v>560</v>
      </c>
      <c r="E10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3" spans="4:5" x14ac:dyDescent="0.15">
      <c r="D103" s="96" t="s">
        <v>561</v>
      </c>
      <c r="E10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4" spans="4:5" x14ac:dyDescent="0.15">
      <c r="D104" s="96" t="s">
        <v>562</v>
      </c>
      <c r="E10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5" spans="4:5" x14ac:dyDescent="0.15">
      <c r="D105" s="96" t="s">
        <v>563</v>
      </c>
      <c r="E10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6" spans="4:5" x14ac:dyDescent="0.15">
      <c r="D106" s="96" t="s">
        <v>564</v>
      </c>
      <c r="E10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7" spans="4:5" x14ac:dyDescent="0.15">
      <c r="D107" s="96" t="s">
        <v>565</v>
      </c>
      <c r="E10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8" spans="4:5" x14ac:dyDescent="0.15">
      <c r="D108" s="96" t="s">
        <v>566</v>
      </c>
      <c r="E10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9" spans="4:5" x14ac:dyDescent="0.15">
      <c r="D109" s="96" t="s">
        <v>567</v>
      </c>
      <c r="E10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0" spans="4:5" x14ac:dyDescent="0.15">
      <c r="D110" s="96" t="s">
        <v>568</v>
      </c>
      <c r="E110" s="95" t="str">
        <f>REPT(""&amp;CHAR(10)&amp;"",INT(LEN('⑤Ⅱ_就労のための基本的事項（評価用）'!G123)/58)+(LEN('⑤Ⅱ_就労のための基本的事項（評価用）'!G123)-LEN(SUBSTITUTE('⑤Ⅱ_就労のための基本的事項（評価用）'!G123,CHAR(10),""))))</f>
        <v/>
      </c>
    </row>
    <row r="111" spans="4:5" x14ac:dyDescent="0.15">
      <c r="D111" s="96" t="s">
        <v>569</v>
      </c>
      <c r="E111" s="95" t="str">
        <f>REPT(""&amp;CHAR(10)&amp;"",INT(LEN('⑤Ⅱ_就労のための基本的事項（評価用）'!G127)/58)+(LEN('⑤Ⅱ_就労のための基本的事項（評価用）'!G127)-LEN(SUBSTITUTE('⑤Ⅱ_就労のための基本的事項（評価用）'!G127,CHAR(10),""))))</f>
        <v/>
      </c>
    </row>
    <row r="112" spans="4:5" x14ac:dyDescent="0.15">
      <c r="D112" s="96" t="s">
        <v>570</v>
      </c>
      <c r="E112" s="95" t="str">
        <f>REPT(""&amp;CHAR(10)&amp;"",INT(LEN('⑤Ⅱ_就労のための基本的事項（評価用）'!G131)/58)+(LEN('⑤Ⅱ_就労のための基本的事項（評価用）'!G131)-LEN(SUBSTITUTE('⑤Ⅱ_就労のための基本的事項（評価用）'!G131,CHAR(10),""))))</f>
        <v/>
      </c>
    </row>
    <row r="113" spans="4:5" x14ac:dyDescent="0.15">
      <c r="D113" s="96" t="s">
        <v>571</v>
      </c>
      <c r="E11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4" spans="4:5" x14ac:dyDescent="0.15">
      <c r="D114" s="96" t="s">
        <v>572</v>
      </c>
      <c r="E11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5" spans="4:5" x14ac:dyDescent="0.15">
      <c r="D115" s="96" t="s">
        <v>573</v>
      </c>
      <c r="E11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6" spans="4:5" x14ac:dyDescent="0.15">
      <c r="D116" s="96" t="s">
        <v>574</v>
      </c>
      <c r="E11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7" spans="4:5" x14ac:dyDescent="0.15">
      <c r="D117" s="96" t="s">
        <v>575</v>
      </c>
      <c r="E11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8" spans="4:5" x14ac:dyDescent="0.15">
      <c r="D118" s="96" t="s">
        <v>576</v>
      </c>
      <c r="E11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9" spans="4:5" x14ac:dyDescent="0.15">
      <c r="D119" s="96" t="s">
        <v>577</v>
      </c>
      <c r="E11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0" spans="4:5" x14ac:dyDescent="0.15">
      <c r="D120" s="96" t="s">
        <v>578</v>
      </c>
      <c r="E12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1" spans="4:5" x14ac:dyDescent="0.15">
      <c r="D121" s="96" t="s">
        <v>579</v>
      </c>
      <c r="E12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2" spans="4:5" x14ac:dyDescent="0.15">
      <c r="D122" s="96" t="s">
        <v>580</v>
      </c>
      <c r="E12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3" spans="4:5" x14ac:dyDescent="0.15">
      <c r="D123" s="96" t="s">
        <v>581</v>
      </c>
      <c r="E12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4" spans="4:5" x14ac:dyDescent="0.15">
      <c r="D124" s="96" t="s">
        <v>582</v>
      </c>
      <c r="E12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5" spans="4:5" x14ac:dyDescent="0.15">
      <c r="D125" s="96" t="s">
        <v>583</v>
      </c>
      <c r="E12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6" spans="4:5" x14ac:dyDescent="0.15">
      <c r="D126" s="96" t="s">
        <v>584</v>
      </c>
      <c r="E12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7" spans="4:5" x14ac:dyDescent="0.15">
      <c r="D127" s="96" t="s">
        <v>585</v>
      </c>
      <c r="E12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8" spans="4:5" x14ac:dyDescent="0.15">
      <c r="D128" s="96" t="s">
        <v>586</v>
      </c>
      <c r="E12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9" spans="4:5" x14ac:dyDescent="0.15">
      <c r="D129" s="96" t="s">
        <v>587</v>
      </c>
      <c r="E12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0" spans="4:5" x14ac:dyDescent="0.15">
      <c r="D130" s="96" t="s">
        <v>588</v>
      </c>
      <c r="E13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1" spans="4:5" x14ac:dyDescent="0.15">
      <c r="D131" s="96" t="s">
        <v>589</v>
      </c>
      <c r="E13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2" spans="4:5" x14ac:dyDescent="0.15">
      <c r="D132" s="96" t="s">
        <v>590</v>
      </c>
      <c r="E13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3" spans="4:5" x14ac:dyDescent="0.15">
      <c r="D133" s="96" t="s">
        <v>591</v>
      </c>
      <c r="E13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4" spans="4:5" x14ac:dyDescent="0.15">
      <c r="D134" s="96" t="s">
        <v>592</v>
      </c>
      <c r="E13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5" spans="4:5" x14ac:dyDescent="0.15">
      <c r="D135" s="96" t="s">
        <v>593</v>
      </c>
      <c r="E13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6" spans="4:5" x14ac:dyDescent="0.15">
      <c r="D136" s="96" t="s">
        <v>594</v>
      </c>
      <c r="E13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7" spans="4:5" x14ac:dyDescent="0.15">
      <c r="D137" s="96" t="s">
        <v>595</v>
      </c>
      <c r="E13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8" spans="4:5" x14ac:dyDescent="0.15">
      <c r="D138" s="96" t="s">
        <v>596</v>
      </c>
      <c r="E13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9" spans="4:5" x14ac:dyDescent="0.15">
      <c r="D139" s="96" t="s">
        <v>597</v>
      </c>
      <c r="E13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0" spans="4:5" x14ac:dyDescent="0.15">
      <c r="D140" s="96" t="s">
        <v>598</v>
      </c>
      <c r="E14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1" spans="4:5" x14ac:dyDescent="0.15">
      <c r="D141" s="96" t="s">
        <v>599</v>
      </c>
      <c r="E14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2" spans="4:5" x14ac:dyDescent="0.15">
      <c r="D142" s="96" t="s">
        <v>600</v>
      </c>
      <c r="E14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3" spans="4:5" x14ac:dyDescent="0.15">
      <c r="D143" s="96" t="s">
        <v>601</v>
      </c>
      <c r="E14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4" spans="4:5" x14ac:dyDescent="0.15">
      <c r="D144" s="96" t="s">
        <v>602</v>
      </c>
      <c r="E14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5" spans="4:5" x14ac:dyDescent="0.15">
      <c r="D145" s="96" t="s">
        <v>603</v>
      </c>
      <c r="E14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6" spans="4:5" x14ac:dyDescent="0.15">
      <c r="D146" s="96" t="s">
        <v>604</v>
      </c>
      <c r="E14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7" spans="4:5" x14ac:dyDescent="0.15">
      <c r="D147" s="96" t="s">
        <v>605</v>
      </c>
      <c r="E14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8" spans="4:5" x14ac:dyDescent="0.15">
      <c r="D148" s="96" t="s">
        <v>606</v>
      </c>
      <c r="E14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9" spans="4:5" x14ac:dyDescent="0.15">
      <c r="D149" s="96" t="s">
        <v>607</v>
      </c>
      <c r="E14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0" spans="4:5" x14ac:dyDescent="0.15">
      <c r="D150" s="96" t="s">
        <v>608</v>
      </c>
      <c r="E15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1" spans="4:5" x14ac:dyDescent="0.15">
      <c r="D151" s="96" t="s">
        <v>609</v>
      </c>
      <c r="E15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2" spans="4:5" x14ac:dyDescent="0.15">
      <c r="D152" s="96" t="s">
        <v>610</v>
      </c>
      <c r="E15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3" spans="4:5" x14ac:dyDescent="0.15">
      <c r="D153" s="96" t="s">
        <v>611</v>
      </c>
      <c r="E15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4" spans="4:5" x14ac:dyDescent="0.15">
      <c r="D154" s="96" t="s">
        <v>612</v>
      </c>
      <c r="E15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5" spans="4:5" x14ac:dyDescent="0.15">
      <c r="D155" s="96" t="s">
        <v>613</v>
      </c>
      <c r="E15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6" spans="4:5" x14ac:dyDescent="0.15">
      <c r="D156" s="96" t="s">
        <v>614</v>
      </c>
      <c r="E15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7" spans="4:5" x14ac:dyDescent="0.15">
      <c r="D157" s="96" t="s">
        <v>615</v>
      </c>
      <c r="E15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8" spans="4:5" x14ac:dyDescent="0.15">
      <c r="D158" s="96" t="s">
        <v>616</v>
      </c>
      <c r="E158" s="95" t="str">
        <f>REPT(""&amp;CHAR(10)&amp;"",INT(LEN('⑤Ⅱ_就労のための基本的事項（評価用）'!G158)/58)+(LEN('⑤Ⅱ_就労のための基本的事項（評価用）'!G158)-LEN(SUBSTITUTE('⑤Ⅱ_就労のための基本的事項（評価用）'!G158,CHAR(10),""))))</f>
        <v/>
      </c>
    </row>
    <row r="159" spans="4:5" x14ac:dyDescent="0.15">
      <c r="D159" s="96" t="s">
        <v>617</v>
      </c>
      <c r="E159" s="95" t="str">
        <f>REPT(""&amp;CHAR(10)&amp;"",INT(LEN('⑤Ⅱ_就労のための基本的事項（評価用）'!G162)/58)+(LEN('⑤Ⅱ_就労のための基本的事項（評価用）'!G162)-LEN(SUBSTITUTE('⑤Ⅱ_就労のための基本的事項（評価用）'!G162,CHAR(10),""))))</f>
        <v/>
      </c>
    </row>
    <row r="160" spans="4:5" x14ac:dyDescent="0.15">
      <c r="D160" s="96" t="s">
        <v>618</v>
      </c>
      <c r="E160" s="95" t="str">
        <f>REPT(""&amp;CHAR(10)&amp;"",INT(LEN('⑤Ⅱ_就労のための基本的事項（評価用）'!G166)/58)+(LEN('⑤Ⅱ_就労のための基本的事項（評価用）'!G166)-LEN(SUBSTITUTE('⑤Ⅱ_就労のための基本的事項（評価用）'!G166,CHAR(10),""))))</f>
        <v/>
      </c>
    </row>
    <row r="161" spans="4:5" x14ac:dyDescent="0.15">
      <c r="D161" s="96" t="s">
        <v>619</v>
      </c>
      <c r="E16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2" spans="4:5" x14ac:dyDescent="0.15">
      <c r="D162" s="96" t="s">
        <v>620</v>
      </c>
      <c r="E16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3" spans="4:5" x14ac:dyDescent="0.15">
      <c r="D163" s="96" t="s">
        <v>621</v>
      </c>
      <c r="E16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4" spans="4:5" x14ac:dyDescent="0.15">
      <c r="D164" s="96" t="s">
        <v>622</v>
      </c>
      <c r="E16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5" spans="4:5" x14ac:dyDescent="0.15">
      <c r="D165" s="96" t="s">
        <v>623</v>
      </c>
      <c r="E16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6" spans="4:5" x14ac:dyDescent="0.15">
      <c r="D166" s="96" t="s">
        <v>624</v>
      </c>
      <c r="E16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7" spans="4:5" x14ac:dyDescent="0.15">
      <c r="D167" s="96" t="s">
        <v>625</v>
      </c>
      <c r="E16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8" spans="4:5" x14ac:dyDescent="0.15">
      <c r="D168" s="96" t="s">
        <v>626</v>
      </c>
      <c r="E16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9" spans="4:5" x14ac:dyDescent="0.15">
      <c r="D169" s="96" t="s">
        <v>627</v>
      </c>
      <c r="E16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0" spans="4:5" x14ac:dyDescent="0.15">
      <c r="D170" s="96" t="s">
        <v>628</v>
      </c>
      <c r="E170" s="95" t="str">
        <f>REPT(""&amp;CHAR(10)&amp;"",INT(LEN('⑤Ⅱ_就労のための基本的事項（評価用）'!G189)/58)+(LEN('⑤Ⅱ_就労のための基本的事項（評価用）'!G189)-LEN(SUBSTITUTE('⑤Ⅱ_就労のための基本的事項（評価用）'!G189,CHAR(10),""))))</f>
        <v/>
      </c>
    </row>
    <row r="171" spans="4:5" x14ac:dyDescent="0.15">
      <c r="D171" s="96" t="s">
        <v>629</v>
      </c>
      <c r="E171" s="95" t="str">
        <f>REPT(""&amp;CHAR(10)&amp;"",INT(LEN('⑤Ⅱ_就労のための基本的事項（評価用）'!G193)/58)+(LEN('⑤Ⅱ_就労のための基本的事項（評価用）'!G193)-LEN(SUBSTITUTE('⑤Ⅱ_就労のための基本的事項（評価用）'!G193,CHAR(10),""))))</f>
        <v/>
      </c>
    </row>
    <row r="172" spans="4:5" x14ac:dyDescent="0.15">
      <c r="D172" s="96" t="s">
        <v>630</v>
      </c>
      <c r="E172" s="95" t="str">
        <f>REPT(""&amp;CHAR(10)&amp;"",INT(LEN('⑤Ⅱ_就労のための基本的事項（評価用）'!G197)/58)+(LEN('⑤Ⅱ_就労のための基本的事項（評価用）'!G197)-LEN(SUBSTITUTE('⑤Ⅱ_就労のための基本的事項（評価用）'!G197,CHAR(10),""))))</f>
        <v/>
      </c>
    </row>
    <row r="173" spans="4:5" x14ac:dyDescent="0.15">
      <c r="D173" s="96" t="s">
        <v>631</v>
      </c>
      <c r="E17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4" spans="4:5" x14ac:dyDescent="0.15">
      <c r="D174" s="96" t="s">
        <v>632</v>
      </c>
      <c r="E17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5" spans="4:5" x14ac:dyDescent="0.15">
      <c r="D175" s="96" t="s">
        <v>633</v>
      </c>
      <c r="E17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6" spans="4:5" x14ac:dyDescent="0.15">
      <c r="D176" s="96" t="s">
        <v>634</v>
      </c>
      <c r="E17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7" spans="4:5" x14ac:dyDescent="0.15">
      <c r="D177" s="96" t="s">
        <v>635</v>
      </c>
      <c r="E17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8" spans="4:5" x14ac:dyDescent="0.15">
      <c r="D178" s="96" t="s">
        <v>636</v>
      </c>
      <c r="E17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9" spans="4:5" x14ac:dyDescent="0.15">
      <c r="D179" s="96" t="s">
        <v>637</v>
      </c>
      <c r="E17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0" spans="4:5" x14ac:dyDescent="0.15">
      <c r="D180" s="96" t="s">
        <v>638</v>
      </c>
      <c r="E18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1" spans="4:5" x14ac:dyDescent="0.15">
      <c r="D181" s="96" t="s">
        <v>639</v>
      </c>
      <c r="E18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2" spans="4:5" x14ac:dyDescent="0.15">
      <c r="D182" s="96" t="s">
        <v>640</v>
      </c>
      <c r="E18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3" spans="4:5" x14ac:dyDescent="0.15">
      <c r="D183" s="96" t="s">
        <v>641</v>
      </c>
      <c r="E18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4" spans="4:5" x14ac:dyDescent="0.15">
      <c r="D184" s="96" t="s">
        <v>642</v>
      </c>
      <c r="E18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5" spans="4:5" x14ac:dyDescent="0.15">
      <c r="D185" s="96" t="s">
        <v>509</v>
      </c>
      <c r="E185" s="95" t="str">
        <f>REPT(""&amp;CHAR(10)&amp;"",INT(LEN('⑤Ⅱ_就労のための基本的事項（評価用）'!G202)/63)+(LEN('⑤Ⅱ_就労のための基本的事項（評価用）'!G202)-LEN(SUBSTITUTE('⑤Ⅱ_就労のための基本的事項（評価用）'!G202,CHAR(10),""))))</f>
        <v/>
      </c>
    </row>
    <row r="186" spans="4:5" x14ac:dyDescent="0.15">
      <c r="D186" s="97" t="s">
        <v>643</v>
      </c>
      <c r="E186" s="95"/>
    </row>
    <row r="187" spans="4:5" x14ac:dyDescent="0.15">
      <c r="D187" s="96">
        <v>1</v>
      </c>
      <c r="E187" s="95" t="e">
        <f>REPT(""&amp;CHAR(10)&amp;"",INT(LEN(#REF!)/46)+(LEN(#REF!)-LEN(SUBSTITUTE(#REF!,CHAR(10),""))))</f>
        <v>#REF!</v>
      </c>
    </row>
    <row r="188" spans="4:5" x14ac:dyDescent="0.15">
      <c r="D188" s="96">
        <v>2</v>
      </c>
      <c r="E188" s="95" t="e">
        <f>REPT(""&amp;CHAR(10)&amp;"",INT(LEN(#REF!)/46)+(LEN(#REF!)-LEN(SUBSTITUTE(#REF!,CHAR(10),""))))</f>
        <v>#REF!</v>
      </c>
    </row>
    <row r="189" spans="4:5" x14ac:dyDescent="0.15">
      <c r="D189" s="96">
        <v>3</v>
      </c>
      <c r="E189" s="95" t="e">
        <f>REPT(""&amp;CHAR(10)&amp;"",INT(LEN(#REF!)/46)+(LEN(#REF!)-LEN(SUBSTITUTE(#REF!,CHAR(10),""))))</f>
        <v>#REF!</v>
      </c>
    </row>
    <row r="190" spans="4:5" x14ac:dyDescent="0.15">
      <c r="D190" s="96">
        <v>4</v>
      </c>
      <c r="E190" s="95" t="e">
        <f>REPT(""&amp;CHAR(10)&amp;"",INT(LEN(#REF!)/46)+(LEN(#REF!)-LEN(SUBSTITUTE(#REF!,CHAR(10),""))))</f>
        <v>#REF!</v>
      </c>
    </row>
    <row r="191" spans="4:5" x14ac:dyDescent="0.15">
      <c r="D191" s="96">
        <v>5</v>
      </c>
      <c r="E191" s="95" t="e">
        <f>REPT(""&amp;CHAR(10)&amp;"",INT(LEN(#REF!)/46)+(LEN(#REF!)-LEN(SUBSTITUTE(#REF!,CHAR(10),""))))</f>
        <v>#REF!</v>
      </c>
    </row>
    <row r="192" spans="4:5" x14ac:dyDescent="0.15">
      <c r="D192" s="96">
        <v>6</v>
      </c>
      <c r="E192" s="95" t="e">
        <f>REPT(""&amp;CHAR(10)&amp;"",INT(LEN(#REF!)/46)+(LEN(#REF!)-LEN(SUBSTITUTE(#REF!,CHAR(10),""))))</f>
        <v>#REF!</v>
      </c>
    </row>
    <row r="193" spans="4:7" x14ac:dyDescent="0.15">
      <c r="D193" s="96">
        <v>7</v>
      </c>
      <c r="E193" s="95" t="e">
        <f>REPT(""&amp;CHAR(10)&amp;"",INT(LEN(#REF!)/46)+(LEN(#REF!)-LEN(SUBSTITUTE(#REF!,CHAR(10),""))))</f>
        <v>#REF!</v>
      </c>
    </row>
    <row r="194" spans="4:7" x14ac:dyDescent="0.15">
      <c r="D194" s="96">
        <v>8</v>
      </c>
      <c r="E194" s="95" t="e">
        <f>REPT(""&amp;CHAR(10)&amp;"",INT(LEN(#REF!)/46)+(LEN(#REF!)-LEN(SUBSTITUTE(#REF!,CHAR(10),""))))</f>
        <v>#REF!</v>
      </c>
    </row>
    <row r="195" spans="4:7" x14ac:dyDescent="0.15">
      <c r="D195" s="96">
        <v>9</v>
      </c>
      <c r="E195" s="95" t="e">
        <f>REPT(""&amp;CHAR(10)&amp;"",INT(LEN(#REF!)/46)+(LEN(#REF!)-LEN(SUBSTITUTE(#REF!,CHAR(10),""))))</f>
        <v>#REF!</v>
      </c>
    </row>
    <row r="196" spans="4:7" x14ac:dyDescent="0.15">
      <c r="D196" s="96">
        <v>10</v>
      </c>
      <c r="E196" s="95" t="e">
        <f>REPT(""&amp;CHAR(10)&amp;"",INT(LEN(#REF!)/46)+(LEN(#REF!)-LEN(SUBSTITUTE(#REF!,CHAR(10),""))))</f>
        <v>#REF!</v>
      </c>
    </row>
    <row r="197" spans="4:7" x14ac:dyDescent="0.15">
      <c r="D197" s="96" t="s">
        <v>644</v>
      </c>
      <c r="E197" s="95"/>
    </row>
    <row r="198" spans="4:7" x14ac:dyDescent="0.15">
      <c r="D198" s="96" t="s">
        <v>645</v>
      </c>
      <c r="E198" s="95" t="e">
        <f>REPT(""&amp;CHAR(10)&amp;"",INT(LEN(#REF!)/12)+(LEN(#REF!)-LEN(SUBSTITUTE(#REF!,CHAR(10),""))))</f>
        <v>#REF!</v>
      </c>
    </row>
    <row r="199" spans="4:7" x14ac:dyDescent="0.15">
      <c r="D199" s="96" t="s">
        <v>646</v>
      </c>
      <c r="E199" s="95" t="e">
        <f>REPT(""&amp;CHAR(10)&amp;"",INT(LEN(#REF!)/30)+(LEN(#REF!)-LEN(SUBSTITUTE(#REF!,CHAR(10),""))))</f>
        <v>#REF!</v>
      </c>
    </row>
    <row r="200" spans="4:7" x14ac:dyDescent="0.15">
      <c r="D200" s="96" t="s">
        <v>649</v>
      </c>
      <c r="E200" s="95" t="e">
        <f>REPT(""&amp;CHAR(10)&amp;"",INT(LEN(#REF!)/19)+(LEN(#REF!)-LEN(SUBSTITUTE(#REF!,CHAR(10),""))))</f>
        <v>#REF!</v>
      </c>
    </row>
    <row r="201" spans="4:7" x14ac:dyDescent="0.15">
      <c r="D201" s="95" t="s">
        <v>654</v>
      </c>
      <c r="E201" s="95" t="e">
        <f>REPT(""&amp;CHAR(10)&amp;"",INT(LEN(#REF!)/41)+(LEN(#REF!)-LEN(SUBSTITUTE(#REF!,CHAR(10),""))))</f>
        <v>#REF!</v>
      </c>
      <c r="G201" s="7"/>
    </row>
    <row r="202" spans="4:7" x14ac:dyDescent="0.15">
      <c r="D202" s="95" t="s">
        <v>76</v>
      </c>
      <c r="E202" s="95" t="e">
        <f>REPT(""&amp;CHAR(10)&amp;"",INT(LEN(#REF!)/48)+(LEN(#REF!)-LEN(SUBSTITUTE(#REF!,CHAR(10),""))))</f>
        <v>#REF!</v>
      </c>
    </row>
    <row r="203" spans="4:7" x14ac:dyDescent="0.15">
      <c r="D203" s="95" t="s">
        <v>655</v>
      </c>
      <c r="E203" s="95" t="e">
        <f>REPT(""&amp;CHAR(10)&amp;"",INT(LEN(#REF!)/48)+(LEN(#REF!)-LEN(SUBSTITUTE(#REF!,CHAR(10),""))))</f>
        <v>#REF!</v>
      </c>
    </row>
    <row r="204" spans="4:7" x14ac:dyDescent="0.15">
      <c r="D204" s="95" t="s">
        <v>688</v>
      </c>
      <c r="E204" s="95" t="e">
        <f>REPT(""&amp;CHAR(10)&amp;"",INT(LEN(#REF!)/54)+(LEN(#REF!)-LEN(SUBSTITUTE(#REF!,CHAR(10),""))))</f>
        <v>#REF!</v>
      </c>
    </row>
    <row r="205" spans="4:7" x14ac:dyDescent="0.15">
      <c r="D205" s="95" t="s">
        <v>689</v>
      </c>
      <c r="E205" s="95" t="e">
        <f>REPT(""&amp;CHAR(10)&amp;"",INT(LEN(#REF!)/54)+(LEN(#REF!)-LEN(SUBSTITUTE(#REF!,CHAR(10),""))))</f>
        <v>#REF!</v>
      </c>
    </row>
    <row r="206" spans="4:7" x14ac:dyDescent="0.15">
      <c r="D206" s="95" t="s">
        <v>690</v>
      </c>
      <c r="E206" s="95" t="e">
        <f>REPT(""&amp;CHAR(10)&amp;"",INT(LEN(#REF!)/54)+(LEN(#REF!)-LEN(SUBSTITUTE(#REF!,CHAR(10),""))))</f>
        <v>#REF!</v>
      </c>
    </row>
    <row r="207" spans="4:7" x14ac:dyDescent="0.15">
      <c r="D207" s="95" t="s">
        <v>691</v>
      </c>
      <c r="E207" s="95" t="e">
        <f>REPT(""&amp;CHAR(10)&amp;"",INT(LEN(#REF!)/54)+(LEN(#REF!)-LEN(SUBSTITUTE(#REF!,CHAR(10),""))))</f>
        <v>#REF!</v>
      </c>
    </row>
    <row r="208" spans="4:7" x14ac:dyDescent="0.15">
      <c r="D208" s="95" t="s">
        <v>692</v>
      </c>
      <c r="E208" s="95" t="e">
        <f>REPT(""&amp;CHAR(10)&amp;"",INT(LEN(#REF!)/54)+(LEN(#REF!)-LEN(SUBSTITUTE(#REF!,CHAR(10),""))))</f>
        <v>#REF!</v>
      </c>
    </row>
    <row r="209" spans="4:5" x14ac:dyDescent="0.15">
      <c r="D209" s="95" t="s">
        <v>693</v>
      </c>
      <c r="E209" s="95" t="e">
        <f>REPT(""&amp;CHAR(10)&amp;"",INT(LEN(#REF!)/54)+(LEN(#REF!)-LEN(SUBSTITUTE(#REF!,CHAR(10),""))))</f>
        <v>#REF!</v>
      </c>
    </row>
    <row r="210" spans="4:5" x14ac:dyDescent="0.15">
      <c r="D210" s="95" t="s">
        <v>694</v>
      </c>
      <c r="E210" s="95" t="e">
        <f>REPT(""&amp;CHAR(10)&amp;"",INT(LEN(#REF!)/54)+(LEN(#REF!)-LEN(SUBSTITUTE(#REF!,CHAR(10),""))))</f>
        <v>#REF!</v>
      </c>
    </row>
    <row r="211" spans="4:5" x14ac:dyDescent="0.15">
      <c r="D211" s="95" t="s">
        <v>695</v>
      </c>
      <c r="E211" s="95" t="e">
        <f>REPT(""&amp;CHAR(10)&amp;"",INT(LEN(#REF!)/54)+(LEN(#REF!)-LEN(SUBSTITUTE(#REF!,CHAR(10),""))))</f>
        <v>#REF!</v>
      </c>
    </row>
    <row r="212" spans="4:5" x14ac:dyDescent="0.15">
      <c r="D212" s="95" t="s">
        <v>696</v>
      </c>
      <c r="E212" s="95" t="e">
        <f>REPT(""&amp;CHAR(10)&amp;"",INT(LEN(#REF!)/54)+(LEN(#REF!)-LEN(SUBSTITUTE(#REF!,CHAR(10),""))))</f>
        <v>#REF!</v>
      </c>
    </row>
    <row r="213" spans="4:5" x14ac:dyDescent="0.15">
      <c r="D213" s="95" t="s">
        <v>697</v>
      </c>
      <c r="E213" s="95" t="e">
        <f>REPT(""&amp;CHAR(10)&amp;"",INT(LEN(#REF!)/54)+(LEN(#REF!)-LEN(SUBSTITUTE(#REF!,CHAR(10),""))))</f>
        <v>#REF!</v>
      </c>
    </row>
    <row r="214" spans="4:5" x14ac:dyDescent="0.15">
      <c r="D214" s="98" t="s">
        <v>647</v>
      </c>
      <c r="E214" s="95" t="e">
        <f>REPT(""&amp;CHAR(10)&amp;"",INT(LEN(#REF!)/54)+(LEN(#REF!)-LEN(SUBSTITUTE(#REF!,CHAR(10),""))))</f>
        <v>#REF!</v>
      </c>
    </row>
    <row r="215" spans="4:5" x14ac:dyDescent="0.15">
      <c r="D215" s="99" t="s">
        <v>648</v>
      </c>
      <c r="E215" s="95" t="e">
        <f>REPT(""&amp;CHAR(10)&amp;"",INT(LEN(#REF!)/54)+(LEN(#REF!)-LEN(SUBSTITUTE(#REF!,CHAR(10),""))))</f>
        <v>#REF!</v>
      </c>
    </row>
  </sheetData>
  <sortState xmlns:xlrd2="http://schemas.microsoft.com/office/spreadsheetml/2017/richdata2" ref="A53:B184">
    <sortCondition ref="A53"/>
  </sortState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a1a5d4788f9ad038195f184f59cbe8c5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a415a90dd5818373bf7a0c58fd41e082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216305-93E4-4049-9EE9-AD0528FE29D4}"/>
</file>

<file path=customXml/itemProps2.xml><?xml version="1.0" encoding="utf-8"?>
<ds:datastoreItem xmlns:ds="http://schemas.openxmlformats.org/officeDocument/2006/customXml" ds:itemID="{BDF928B4-3A0B-49FC-8A09-271C1ECE4342}"/>
</file>

<file path=customXml/itemProps3.xml><?xml version="1.0" encoding="utf-8"?>
<ds:datastoreItem xmlns:ds="http://schemas.openxmlformats.org/officeDocument/2006/customXml" ds:itemID="{449B19B1-D31E-4725-85F0-23E167B4C4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⑤Ⅱ_就労のための基本的事項（評価用）</vt:lpstr>
      <vt:lpstr>DB（Ⅰ）</vt:lpstr>
      <vt:lpstr>DB（Ⅱ）</vt:lpstr>
      <vt:lpstr>DB（Ⅲ）</vt:lpstr>
      <vt:lpstr>DB（α）</vt:lpstr>
      <vt:lpstr>work</vt:lpstr>
      <vt:lpstr>'⑤Ⅱ_就労のための基本的事項（評価用）'!Print_Area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高齢・障害・求職者雇用支援機構</dc:creator>
  <cp:lastModifiedBy>敏聖 重泉</cp:lastModifiedBy>
  <cp:lastPrinted>2025-07-27T06:55:43Z</cp:lastPrinted>
  <dcterms:created xsi:type="dcterms:W3CDTF">2021-08-10T01:31:43Z</dcterms:created>
  <dcterms:modified xsi:type="dcterms:W3CDTF">2025-07-29T06:35:04Z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</Properties>
</file>