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担当別\研修教官\"/>
    </mc:Choice>
  </mc:AlternateContent>
  <xr:revisionPtr revIDLastSave="0" documentId="8_{D6F6169A-9467-48E6-9657-F9ED3B7D658F}" xr6:coauthVersionLast="47" xr6:coauthVersionMax="47" xr10:uidLastSave="{00000000-0000-0000-0000-000000000000}"/>
  <workbookProtection lockStructure="1"/>
  <bookViews>
    <workbookView xWindow="1080" yWindow="600" windowWidth="17835" windowHeight="13980" xr2:uid="{5BBA19FF-298D-4410-AA8D-E7B0D90E9602}"/>
  </bookViews>
  <sheets>
    <sheet name="入力フォーム" sheetId="1" r:id="rId1"/>
    <sheet name="推薦状" sheetId="2" r:id="rId2"/>
  </sheets>
  <definedNames>
    <definedName name="_xlnm.Print_Area" localSheetId="1">推薦状!$A$1:$J$30</definedName>
    <definedName name="_xlnm.Print_Area" localSheetId="0">入力フォーム!$A$6:$K$81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1" i="2" l="1"/>
  <c r="C24" i="2"/>
  <c r="E22" i="2"/>
  <c r="D21" i="2"/>
  <c r="C21" i="2"/>
  <c r="D20" i="2"/>
  <c r="C20" i="2"/>
  <c r="C19" i="2"/>
  <c r="J18" i="2"/>
  <c r="D18" i="2"/>
  <c r="J17" i="2"/>
  <c r="D17" i="2"/>
  <c r="J16" i="2"/>
  <c r="D16" i="2"/>
  <c r="D15" i="2"/>
  <c r="H13" i="2"/>
  <c r="G13" i="2"/>
  <c r="E13" i="2"/>
  <c r="D13" i="2"/>
  <c r="C13" i="2"/>
  <c r="E12" i="2"/>
  <c r="C12" i="2"/>
  <c r="E11" i="2"/>
  <c r="C11" i="2"/>
  <c r="H10" i="2"/>
  <c r="E10" i="2"/>
  <c r="D9" i="2"/>
  <c r="C9" i="2"/>
  <c r="D8" i="2"/>
  <c r="C8" i="2"/>
  <c r="D7" i="2"/>
  <c r="L6" i="2"/>
  <c r="D6" i="2"/>
  <c r="G6" i="2" s="1"/>
  <c r="L5" i="2"/>
  <c r="E5" i="2"/>
  <c r="E4" i="2"/>
  <c r="C2" i="2"/>
  <c r="K151" i="1"/>
  <c r="K138" i="1"/>
  <c r="N104" i="1"/>
  <c r="N103" i="1"/>
  <c r="N102" i="1"/>
  <c r="N96" i="1"/>
  <c r="N95" i="1"/>
  <c r="N94" i="1"/>
  <c r="N93" i="1"/>
  <c r="N92" i="1"/>
  <c r="N91" i="1"/>
  <c r="N90" i="1"/>
  <c r="N89" i="1"/>
  <c r="N88" i="1"/>
  <c r="N87" i="1"/>
  <c r="N86" i="1"/>
  <c r="N85" i="1"/>
  <c r="C85" i="1"/>
  <c r="N84" i="1"/>
  <c r="N83" i="1"/>
  <c r="C83" i="1"/>
  <c r="N82" i="1"/>
  <c r="BW3" i="1" s="1"/>
  <c r="N81" i="1"/>
  <c r="N80" i="1"/>
  <c r="N79" i="1"/>
  <c r="N78" i="1"/>
  <c r="K78" i="1"/>
  <c r="N77" i="1"/>
  <c r="K77" i="1"/>
  <c r="N76" i="1"/>
  <c r="BQ3" i="1" s="1"/>
  <c r="N75" i="1"/>
  <c r="N74" i="1"/>
  <c r="N73" i="1"/>
  <c r="N72" i="1"/>
  <c r="N71" i="1"/>
  <c r="N70" i="1"/>
  <c r="BK3" i="1" s="1"/>
  <c r="N69" i="1"/>
  <c r="N68" i="1"/>
  <c r="BI3" i="1" s="1"/>
  <c r="N67" i="1"/>
  <c r="N66" i="1"/>
  <c r="N65" i="1"/>
  <c r="N64" i="1"/>
  <c r="N63" i="1"/>
  <c r="N62" i="1"/>
  <c r="BC3" i="1" s="1"/>
  <c r="N61" i="1"/>
  <c r="N59" i="1"/>
  <c r="AZ3" i="1" s="1"/>
  <c r="N58" i="1"/>
  <c r="N57" i="1"/>
  <c r="N56" i="1"/>
  <c r="N55" i="1"/>
  <c r="N54" i="1"/>
  <c r="AU3" i="1" s="1"/>
  <c r="N53" i="1"/>
  <c r="N52" i="1"/>
  <c r="N51" i="1"/>
  <c r="AR3" i="1" s="1"/>
  <c r="N50" i="1"/>
  <c r="N49" i="1"/>
  <c r="I49" i="1"/>
  <c r="N48" i="1"/>
  <c r="N47" i="1"/>
  <c r="Q46" i="1"/>
  <c r="A46" i="1" s="1"/>
  <c r="P46" i="1"/>
  <c r="N46" i="1"/>
  <c r="AM3" i="1" s="1"/>
  <c r="C46" i="1"/>
  <c r="Q45" i="1"/>
  <c r="P45" i="1"/>
  <c r="N45" i="1"/>
  <c r="C45" i="1"/>
  <c r="A45" i="1"/>
  <c r="Q44" i="1"/>
  <c r="A44" i="1" s="1"/>
  <c r="P44" i="1"/>
  <c r="N44" i="1"/>
  <c r="C44" i="1"/>
  <c r="N43" i="1"/>
  <c r="Q42" i="1"/>
  <c r="N42" i="1"/>
  <c r="Q41" i="1"/>
  <c r="N41" i="1"/>
  <c r="K41" i="1"/>
  <c r="Q40" i="1"/>
  <c r="N40" i="1"/>
  <c r="K40" i="1"/>
  <c r="Q39" i="1"/>
  <c r="N39" i="1"/>
  <c r="AF3" i="1" s="1"/>
  <c r="L39" i="1"/>
  <c r="Q38" i="1"/>
  <c r="N38" i="1"/>
  <c r="L38" i="1"/>
  <c r="K38" i="1"/>
  <c r="Q37" i="1"/>
  <c r="N37" i="1"/>
  <c r="AD3" i="1" s="1"/>
  <c r="N36" i="1"/>
  <c r="AC3" i="1" s="1"/>
  <c r="C36" i="1"/>
  <c r="N35" i="1"/>
  <c r="L35" i="1"/>
  <c r="K35" i="1"/>
  <c r="Q34" i="1"/>
  <c r="N34" i="1"/>
  <c r="Q33" i="1"/>
  <c r="N33" i="1"/>
  <c r="N32" i="1"/>
  <c r="L32" i="1"/>
  <c r="N31" i="1"/>
  <c r="L31" i="1"/>
  <c r="Q30" i="1"/>
  <c r="N30" i="1"/>
  <c r="W3" i="1" s="1"/>
  <c r="N29" i="1"/>
  <c r="V3" i="1" s="1"/>
  <c r="N28" i="1"/>
  <c r="U3" i="1" s="1"/>
  <c r="G28" i="1"/>
  <c r="Q27" i="1"/>
  <c r="N27" i="1"/>
  <c r="N26" i="1"/>
  <c r="N25" i="1"/>
  <c r="L25" i="1"/>
  <c r="N24" i="1"/>
  <c r="L24" i="1"/>
  <c r="N23" i="1"/>
  <c r="P3" i="1" s="1"/>
  <c r="N22" i="1"/>
  <c r="L22" i="1"/>
  <c r="G22" i="1"/>
  <c r="N21" i="1"/>
  <c r="N20" i="1"/>
  <c r="M3" i="1" s="1"/>
  <c r="R19" i="1"/>
  <c r="Q19" i="1"/>
  <c r="N19" i="1"/>
  <c r="L3" i="1" s="1"/>
  <c r="L19" i="1"/>
  <c r="Q18" i="1"/>
  <c r="N18" i="1"/>
  <c r="L18" i="1"/>
  <c r="Q17" i="1"/>
  <c r="N17" i="1"/>
  <c r="L17" i="1"/>
  <c r="Q16" i="1"/>
  <c r="N16" i="1"/>
  <c r="L16" i="1"/>
  <c r="N15" i="1"/>
  <c r="L15" i="1"/>
  <c r="Q15" i="1" s="1"/>
  <c r="N14" i="1"/>
  <c r="G3" i="1" s="1"/>
  <c r="Q13" i="1"/>
  <c r="N13" i="1"/>
  <c r="F3" i="1" s="1"/>
  <c r="N12" i="1"/>
  <c r="L12" i="1"/>
  <c r="N11" i="1"/>
  <c r="L11" i="1"/>
  <c r="G11" i="1"/>
  <c r="S10" i="1"/>
  <c r="Q10" i="1"/>
  <c r="N10" i="1"/>
  <c r="C3" i="1" s="1"/>
  <c r="L10" i="1"/>
  <c r="N9" i="1"/>
  <c r="L9" i="1"/>
  <c r="Q9" i="1" s="1"/>
  <c r="N7" i="1"/>
  <c r="C7" i="1"/>
  <c r="CK3" i="1"/>
  <c r="CJ3" i="1"/>
  <c r="CI3" i="1"/>
  <c r="CH3" i="1"/>
  <c r="CG3" i="1"/>
  <c r="CF3" i="1"/>
  <c r="CE3" i="1"/>
  <c r="CD3" i="1"/>
  <c r="CC3" i="1"/>
  <c r="CB3" i="1"/>
  <c r="CA3" i="1"/>
  <c r="BZ3" i="1"/>
  <c r="BY3" i="1"/>
  <c r="BX3" i="1"/>
  <c r="BV3" i="1"/>
  <c r="BU3" i="1"/>
  <c r="BT3" i="1"/>
  <c r="BS3" i="1"/>
  <c r="BR3" i="1"/>
  <c r="BP3" i="1"/>
  <c r="BO3" i="1"/>
  <c r="BN3" i="1"/>
  <c r="BM3" i="1"/>
  <c r="BL3" i="1"/>
  <c r="BJ3" i="1"/>
  <c r="BH3" i="1"/>
  <c r="BG3" i="1"/>
  <c r="BF3" i="1"/>
  <c r="BE3" i="1"/>
  <c r="BD3" i="1"/>
  <c r="BB3" i="1"/>
  <c r="BA3" i="1"/>
  <c r="AY3" i="1"/>
  <c r="AX3" i="1"/>
  <c r="AW3" i="1"/>
  <c r="AV3" i="1"/>
  <c r="AT3" i="1"/>
  <c r="AS3" i="1"/>
  <c r="AQ3" i="1"/>
  <c r="AP3" i="1"/>
  <c r="AO3" i="1"/>
  <c r="AN3" i="1"/>
  <c r="AL3" i="1"/>
  <c r="AK3" i="1"/>
  <c r="AJ3" i="1"/>
  <c r="AI3" i="1"/>
  <c r="AH3" i="1"/>
  <c r="AG3" i="1"/>
  <c r="AE3" i="1"/>
  <c r="AB3" i="1"/>
  <c r="AA3" i="1"/>
  <c r="Z3" i="1"/>
  <c r="Y3" i="1"/>
  <c r="X3" i="1"/>
  <c r="T3" i="1"/>
  <c r="S3" i="1"/>
  <c r="R3" i="1"/>
  <c r="Q3" i="1"/>
  <c r="O3" i="1"/>
  <c r="N3" i="1"/>
  <c r="K3" i="1"/>
  <c r="J3" i="1"/>
  <c r="I3" i="1"/>
  <c r="H3" i="1"/>
  <c r="E3" i="1"/>
  <c r="D3" i="1"/>
  <c r="B3" i="1"/>
  <c r="A3" i="1"/>
  <c r="L98" i="1" l="1"/>
  <c r="C8" i="1" l="1"/>
  <c r="L99" i="1"/>
</calcChain>
</file>

<file path=xl/sharedStrings.xml><?xml version="1.0" encoding="utf-8"?>
<sst xmlns="http://schemas.openxmlformats.org/spreadsheetml/2006/main" count="571" uniqueCount="312">
  <si>
    <t>姓</t>
    <rPh sb="0" eb="1">
      <t>セイ</t>
    </rPh>
    <phoneticPr fontId="4"/>
  </si>
  <si>
    <t>名</t>
    <rPh sb="0" eb="1">
      <t>メイ</t>
    </rPh>
    <phoneticPr fontId="4"/>
  </si>
  <si>
    <t>姓かな</t>
    <rPh sb="0" eb="1">
      <t>セイ</t>
    </rPh>
    <phoneticPr fontId="4"/>
  </si>
  <si>
    <t>名かな</t>
    <rPh sb="0" eb="1">
      <t>ナ</t>
    </rPh>
    <phoneticPr fontId="4"/>
  </si>
  <si>
    <t>生年月日</t>
    <rPh sb="0" eb="2">
      <t>セイネン</t>
    </rPh>
    <rPh sb="2" eb="4">
      <t>ガッピ</t>
    </rPh>
    <phoneticPr fontId="4"/>
  </si>
  <si>
    <t>事業所</t>
    <rPh sb="0" eb="3">
      <t>ジギョウショ</t>
    </rPh>
    <phoneticPr fontId="4"/>
  </si>
  <si>
    <t>部署</t>
    <rPh sb="0" eb="2">
      <t>ブショ</t>
    </rPh>
    <phoneticPr fontId="4"/>
  </si>
  <si>
    <t>勤務先都道府県</t>
    <rPh sb="0" eb="7">
      <t>キンムサキトドウフケン</t>
    </rPh>
    <phoneticPr fontId="4"/>
  </si>
  <si>
    <t>勤務先名称</t>
    <rPh sb="0" eb="5">
      <t>キンムサキメイショウ</t>
    </rPh>
    <phoneticPr fontId="4"/>
  </si>
  <si>
    <t>現職種</t>
  </si>
  <si>
    <t>現職名（肩書）</t>
  </si>
  <si>
    <t>経験年</t>
    <rPh sb="0" eb="3">
      <t>ケイケンネン</t>
    </rPh>
    <phoneticPr fontId="4"/>
  </si>
  <si>
    <t>経験月</t>
    <rPh sb="0" eb="3">
      <t>ケイケンツキ</t>
    </rPh>
    <phoneticPr fontId="4"/>
  </si>
  <si>
    <t>当センターでの
過去の研修参加実績</t>
    <phoneticPr fontId="4"/>
  </si>
  <si>
    <t>修了証書　要不要</t>
    <rPh sb="0" eb="2">
      <t>シュウリョウ</t>
    </rPh>
    <rPh sb="2" eb="4">
      <t>ショウショ</t>
    </rPh>
    <rPh sb="5" eb="6">
      <t>ヨウ</t>
    </rPh>
    <rPh sb="6" eb="8">
      <t>フヨウ</t>
    </rPh>
    <phoneticPr fontId="4"/>
  </si>
  <si>
    <t>参加者情報守秘</t>
    <rPh sb="0" eb="7">
      <t>サンカシャジョウホウシュヒ</t>
    </rPh>
    <phoneticPr fontId="4"/>
  </si>
  <si>
    <t>医師免許取得年月日</t>
    <rPh sb="0" eb="6">
      <t>イシメンキョシュトク</t>
    </rPh>
    <rPh sb="6" eb="9">
      <t>ネンガッピ</t>
    </rPh>
    <phoneticPr fontId="4"/>
  </si>
  <si>
    <t>15条指定医</t>
    <rPh sb="2" eb="3">
      <t>ジョウ</t>
    </rPh>
    <rPh sb="3" eb="6">
      <t>シテイイ</t>
    </rPh>
    <phoneticPr fontId="4"/>
  </si>
  <si>
    <t>日本耳鼻咽喉科学会会員番号</t>
    <rPh sb="0" eb="7">
      <t>ニホンジビインコウカ</t>
    </rPh>
    <rPh sb="7" eb="13">
      <t>ガッカイカイインバンゴウ</t>
    </rPh>
    <phoneticPr fontId="4"/>
  </si>
  <si>
    <t>日本眼科医学会会員番号</t>
  </si>
  <si>
    <t>心理士の資格</t>
    <rPh sb="0" eb="3">
      <t>シンリシ</t>
    </rPh>
    <rPh sb="4" eb="6">
      <t>シカク</t>
    </rPh>
    <phoneticPr fontId="4"/>
  </si>
  <si>
    <t>高次脳機能障害支援の経験年</t>
    <rPh sb="0" eb="3">
      <t>コウジノウ</t>
    </rPh>
    <rPh sb="3" eb="5">
      <t>キノウ</t>
    </rPh>
    <rPh sb="5" eb="7">
      <t>ショウガイ</t>
    </rPh>
    <rPh sb="7" eb="9">
      <t>シエン</t>
    </rPh>
    <rPh sb="10" eb="12">
      <t>ケイケン</t>
    </rPh>
    <rPh sb="12" eb="13">
      <t>ネン</t>
    </rPh>
    <phoneticPr fontId="4"/>
  </si>
  <si>
    <t>高次脳機能障害支援の経験月</t>
    <rPh sb="0" eb="3">
      <t>コウジノウ</t>
    </rPh>
    <rPh sb="3" eb="5">
      <t>キノウ</t>
    </rPh>
    <rPh sb="5" eb="7">
      <t>ショウガイ</t>
    </rPh>
    <rPh sb="7" eb="9">
      <t>シエン</t>
    </rPh>
    <rPh sb="10" eb="12">
      <t>ケイケン</t>
    </rPh>
    <rPh sb="12" eb="13">
      <t>ツキ</t>
    </rPh>
    <phoneticPr fontId="4"/>
  </si>
  <si>
    <t>臨床心理士登録番号</t>
    <rPh sb="0" eb="9">
      <t>リンショウシンリシトウロクバンゴウ</t>
    </rPh>
    <phoneticPr fontId="4"/>
  </si>
  <si>
    <t>　公認心理士登録番号</t>
    <rPh sb="1" eb="3">
      <t>コウニン</t>
    </rPh>
    <rPh sb="3" eb="6">
      <t>シンリシ</t>
    </rPh>
    <rPh sb="6" eb="8">
      <t>トウロク</t>
    </rPh>
    <rPh sb="8" eb="10">
      <t>バンゴウ</t>
    </rPh>
    <phoneticPr fontId="4"/>
  </si>
  <si>
    <t>希望コース</t>
    <rPh sb="0" eb="2">
      <t>キボウ</t>
    </rPh>
    <phoneticPr fontId="4"/>
  </si>
  <si>
    <t>看護業務の経験年数</t>
    <rPh sb="0" eb="4">
      <t>カンゴギョウム</t>
    </rPh>
    <rPh sb="5" eb="7">
      <t>ケイケン</t>
    </rPh>
    <rPh sb="7" eb="9">
      <t>ネンスウ</t>
    </rPh>
    <phoneticPr fontId="4"/>
  </si>
  <si>
    <t>看護業務の経験月数</t>
    <rPh sb="0" eb="4">
      <t>カンゴギョウム</t>
    </rPh>
    <rPh sb="5" eb="7">
      <t>ケイケン</t>
    </rPh>
    <rPh sb="7" eb="8">
      <t>ツキ</t>
    </rPh>
    <rPh sb="8" eb="9">
      <t>スウ</t>
    </rPh>
    <phoneticPr fontId="4"/>
  </si>
  <si>
    <t>OT/PT免許取得日</t>
    <rPh sb="5" eb="10">
      <t>メンキョシュトクビ</t>
    </rPh>
    <phoneticPr fontId="4"/>
  </si>
  <si>
    <t>視能訓練士の経験年数</t>
    <rPh sb="0" eb="5">
      <t>シノウクンレンシ</t>
    </rPh>
    <phoneticPr fontId="4"/>
  </si>
  <si>
    <t>視能訓練士の経験月数</t>
    <rPh sb="0" eb="5">
      <t>シノウクンレンシ</t>
    </rPh>
    <rPh sb="8" eb="9">
      <t>ツキ</t>
    </rPh>
    <phoneticPr fontId="4"/>
  </si>
  <si>
    <t>ロービジョンケアの経験年数</t>
    <phoneticPr fontId="4"/>
  </si>
  <si>
    <t>ロービジョンケアの経験月数</t>
    <rPh sb="11" eb="12">
      <t>ツキ</t>
    </rPh>
    <phoneticPr fontId="4"/>
  </si>
  <si>
    <t>受講資格</t>
    <rPh sb="0" eb="4">
      <t>ジュコウシカク</t>
    </rPh>
    <phoneticPr fontId="4"/>
  </si>
  <si>
    <t>郵便番号</t>
  </si>
  <si>
    <t>住所</t>
    <phoneticPr fontId="4"/>
  </si>
  <si>
    <t>住所区分</t>
    <rPh sb="2" eb="4">
      <t>クブン</t>
    </rPh>
    <phoneticPr fontId="4"/>
  </si>
  <si>
    <t>電話番号</t>
  </si>
  <si>
    <t>電話番号区分</t>
    <phoneticPr fontId="4"/>
  </si>
  <si>
    <t>mailアドレス</t>
  </si>
  <si>
    <t>mailアドレス区分</t>
    <phoneticPr fontId="4"/>
  </si>
  <si>
    <t>補聴器外来の有無</t>
    <rPh sb="0" eb="5">
      <t>ホチョウキガイライ</t>
    </rPh>
    <rPh sb="6" eb="8">
      <t>ウム</t>
    </rPh>
    <phoneticPr fontId="4"/>
  </si>
  <si>
    <t>音場検査装置の有無</t>
    <rPh sb="0" eb="2">
      <t>オンジョウ</t>
    </rPh>
    <rPh sb="2" eb="6">
      <t>ケンサソウチ</t>
    </rPh>
    <rPh sb="7" eb="9">
      <t>ウム</t>
    </rPh>
    <phoneticPr fontId="4"/>
  </si>
  <si>
    <t>補聴器特性試験装置の有無</t>
    <rPh sb="0" eb="9">
      <t>ホチョウキトクセイシケンソウチ</t>
    </rPh>
    <rPh sb="10" eb="12">
      <t>ウム</t>
    </rPh>
    <phoneticPr fontId="4"/>
  </si>
  <si>
    <t>音声外来</t>
  </si>
  <si>
    <t>言語外来</t>
    <phoneticPr fontId="4"/>
  </si>
  <si>
    <t>嚥下外来</t>
  </si>
  <si>
    <t>身体障害者更生相談所長の推薦の有無</t>
    <phoneticPr fontId="4"/>
  </si>
  <si>
    <t>前年ST申込</t>
    <rPh sb="0" eb="2">
      <t>ゼンネン</t>
    </rPh>
    <rPh sb="4" eb="6">
      <t>モウシコミ</t>
    </rPh>
    <phoneticPr fontId="4"/>
  </si>
  <si>
    <t>前年ST参加</t>
    <rPh sb="0" eb="2">
      <t>ゼンネン</t>
    </rPh>
    <rPh sb="4" eb="6">
      <t>サンカ</t>
    </rPh>
    <phoneticPr fontId="4"/>
  </si>
  <si>
    <t>年度</t>
    <rPh sb="0" eb="2">
      <t>ネンド</t>
    </rPh>
    <phoneticPr fontId="4"/>
  </si>
  <si>
    <t>勤務先の事業形態</t>
    <rPh sb="0" eb="3">
      <t>キンムサキ</t>
    </rPh>
    <rPh sb="4" eb="8">
      <t>ジギョウケイタイ</t>
    </rPh>
    <phoneticPr fontId="4"/>
  </si>
  <si>
    <t>ロービジョン外来の有無</t>
    <rPh sb="6" eb="8">
      <t>ガイライ</t>
    </rPh>
    <rPh sb="9" eb="11">
      <t>ウム</t>
    </rPh>
    <phoneticPr fontId="4"/>
  </si>
  <si>
    <t>ロービジョン外来の有無検査判断料届出医療機関</t>
  </si>
  <si>
    <t>国リハ医師研修会修了者の有無</t>
    <rPh sb="0" eb="1">
      <t>コク</t>
    </rPh>
    <rPh sb="3" eb="11">
      <t>イシケンシュウカイシュウリョウシャ</t>
    </rPh>
    <rPh sb="12" eb="14">
      <t>ウム</t>
    </rPh>
    <phoneticPr fontId="4"/>
  </si>
  <si>
    <t>国リハ研修終了医師名</t>
    <rPh sb="0" eb="1">
      <t>コク</t>
    </rPh>
    <rPh sb="3" eb="9">
      <t>ケンシュウシュウリョウイシ</t>
    </rPh>
    <rPh sb="9" eb="10">
      <t>メイ</t>
    </rPh>
    <phoneticPr fontId="4"/>
  </si>
  <si>
    <t>国リハ視能訓練士参加</t>
    <rPh sb="0" eb="1">
      <t>コク</t>
    </rPh>
    <rPh sb="3" eb="8">
      <t>シノウクンレンシ</t>
    </rPh>
    <phoneticPr fontId="4"/>
  </si>
  <si>
    <t>参加機能訓練士</t>
    <rPh sb="0" eb="7">
      <t>サンカキノウクンレンシ</t>
    </rPh>
    <phoneticPr fontId="4"/>
  </si>
  <si>
    <t>ロービジョンケア実施</t>
    <rPh sb="8" eb="10">
      <t>ジッシ</t>
    </rPh>
    <phoneticPr fontId="4"/>
  </si>
  <si>
    <t>ロービジョンケア実施予定年</t>
    <rPh sb="8" eb="12">
      <t>ジッシヨテイ</t>
    </rPh>
    <rPh sb="12" eb="13">
      <t>ネン</t>
    </rPh>
    <phoneticPr fontId="4"/>
  </si>
  <si>
    <t>ロービジョンケア実施予定月</t>
    <rPh sb="8" eb="12">
      <t>ジッシヨテイ</t>
    </rPh>
    <rPh sb="12" eb="13">
      <t>ツキ</t>
    </rPh>
    <phoneticPr fontId="4"/>
  </si>
  <si>
    <t>ロービジョンケア関係研修等受講歴</t>
    <rPh sb="8" eb="13">
      <t>カンケイケンシュウトウ</t>
    </rPh>
    <rPh sb="13" eb="16">
      <t>ジュコウレキ</t>
    </rPh>
    <phoneticPr fontId="4"/>
  </si>
  <si>
    <t>ロービジョンケア判断料</t>
    <rPh sb="8" eb="10">
      <t>ハンダン</t>
    </rPh>
    <rPh sb="10" eb="11">
      <t>リョウ</t>
    </rPh>
    <phoneticPr fontId="4"/>
  </si>
  <si>
    <t>自治体名</t>
    <rPh sb="0" eb="4">
      <t>ジチタイメイ</t>
    </rPh>
    <phoneticPr fontId="4"/>
  </si>
  <si>
    <t>準じた事業名</t>
    <rPh sb="0" eb="1">
      <t>ジュン</t>
    </rPh>
    <rPh sb="3" eb="6">
      <t>ジギョウメイ</t>
    </rPh>
    <phoneticPr fontId="4"/>
  </si>
  <si>
    <t>地マネ（基礎・応用）研修会参加実績</t>
    <rPh sb="0" eb="1">
      <t>チ</t>
    </rPh>
    <rPh sb="4" eb="6">
      <t>キソ</t>
    </rPh>
    <rPh sb="7" eb="9">
      <t>オウヨウ</t>
    </rPh>
    <rPh sb="10" eb="17">
      <t>ケンシュウカイサンカジッセキ</t>
    </rPh>
    <phoneticPr fontId="4"/>
  </si>
  <si>
    <t>小児義手訓練（臨床）の実施状況</t>
    <rPh sb="0" eb="2">
      <t>ショウニ</t>
    </rPh>
    <rPh sb="2" eb="4">
      <t>ギシュ</t>
    </rPh>
    <rPh sb="4" eb="6">
      <t>クンレン</t>
    </rPh>
    <rPh sb="7" eb="9">
      <t>リンショウ</t>
    </rPh>
    <rPh sb="11" eb="13">
      <t>ジッシ</t>
    </rPh>
    <rPh sb="13" eb="15">
      <t>ジョウキョウ</t>
    </rPh>
    <phoneticPr fontId="4"/>
  </si>
  <si>
    <t>吃音の年間担当症例数</t>
    <rPh sb="0" eb="2">
      <t>キツオン</t>
    </rPh>
    <rPh sb="3" eb="10">
      <t>ネンカンタントウショウレイスウ</t>
    </rPh>
    <phoneticPr fontId="4"/>
  </si>
  <si>
    <t>吃音の臨床でお困りのこと</t>
    <rPh sb="0" eb="2">
      <t>キツオン</t>
    </rPh>
    <rPh sb="3" eb="5">
      <t>リンショウ</t>
    </rPh>
    <rPh sb="7" eb="8">
      <t>コマ</t>
    </rPh>
    <phoneticPr fontId="4"/>
  </si>
  <si>
    <t>担当自治体・人口</t>
    <rPh sb="0" eb="5">
      <t>タントウジチタイ</t>
    </rPh>
    <rPh sb="6" eb="8">
      <t>ジンコウ</t>
    </rPh>
    <phoneticPr fontId="4"/>
  </si>
  <si>
    <t>T68</t>
    <phoneticPr fontId="4"/>
  </si>
  <si>
    <t>T69</t>
    <phoneticPr fontId="4"/>
  </si>
  <si>
    <t>T70</t>
    <phoneticPr fontId="4"/>
  </si>
  <si>
    <t>常勤医として勤務先の異動予定</t>
    <phoneticPr fontId="4"/>
  </si>
  <si>
    <t>当講座への過去の申込回数</t>
    <phoneticPr fontId="4"/>
  </si>
  <si>
    <t>受講理由</t>
    <rPh sb="0" eb="4">
      <t>ジュコウリユウ</t>
    </rPh>
    <phoneticPr fontId="4"/>
  </si>
  <si>
    <t>講師への情報提供の同意</t>
    <rPh sb="0" eb="2">
      <t>コウシ</t>
    </rPh>
    <rPh sb="4" eb="8">
      <t>ジョウホウテイキョウ</t>
    </rPh>
    <rPh sb="9" eb="11">
      <t>ドウイ</t>
    </rPh>
    <phoneticPr fontId="4"/>
  </si>
  <si>
    <t>講師へ情報一部同意しない項目</t>
    <rPh sb="0" eb="2">
      <t>コウシ</t>
    </rPh>
    <rPh sb="3" eb="5">
      <t>ジョウホウ</t>
    </rPh>
    <rPh sb="5" eb="7">
      <t>イチブ</t>
    </rPh>
    <rPh sb="7" eb="9">
      <t>ドウイ</t>
    </rPh>
    <rPh sb="12" eb="14">
      <t>コウモク</t>
    </rPh>
    <phoneticPr fontId="4"/>
  </si>
  <si>
    <t>修了者情報提供の同意</t>
    <rPh sb="0" eb="3">
      <t>シュウリョウシャ</t>
    </rPh>
    <rPh sb="3" eb="5">
      <t>ジョウホウ</t>
    </rPh>
    <rPh sb="5" eb="7">
      <t>テイキョウ</t>
    </rPh>
    <rPh sb="8" eb="10">
      <t>ドウイ</t>
    </rPh>
    <phoneticPr fontId="4"/>
  </si>
  <si>
    <t>修了者情報一部同意しない項目</t>
    <rPh sb="5" eb="7">
      <t>イチブ</t>
    </rPh>
    <rPh sb="7" eb="9">
      <t>ドウイ</t>
    </rPh>
    <rPh sb="12" eb="14">
      <t>コウモク</t>
    </rPh>
    <phoneticPr fontId="4"/>
  </si>
  <si>
    <t>個人情報の取り扱い</t>
  </si>
  <si>
    <t>研修データの２次利用</t>
    <phoneticPr fontId="4"/>
  </si>
  <si>
    <t>研修時の注意確認</t>
    <phoneticPr fontId="4"/>
  </si>
  <si>
    <t>備考</t>
  </si>
  <si>
    <t>F1</t>
    <phoneticPr fontId="4"/>
  </si>
  <si>
    <t>F2</t>
  </si>
  <si>
    <t>F3</t>
  </si>
  <si>
    <t>F4</t>
  </si>
  <si>
    <t>F5</t>
  </si>
  <si>
    <t>F6</t>
  </si>
  <si>
    <t>F7</t>
  </si>
  <si>
    <t>F8</t>
  </si>
  <si>
    <t>F9</t>
  </si>
  <si>
    <t>F10</t>
  </si>
  <si>
    <t>F11</t>
  </si>
  <si>
    <t>F12</t>
  </si>
  <si>
    <t>F13</t>
  </si>
  <si>
    <t>F14</t>
  </si>
  <si>
    <t>F15</t>
  </si>
  <si>
    <t>F16</t>
  </si>
  <si>
    <t>F17</t>
  </si>
  <si>
    <t>F18</t>
  </si>
  <si>
    <t>F19</t>
  </si>
  <si>
    <t>F20</t>
  </si>
  <si>
    <t>F21</t>
  </si>
  <si>
    <t>F22</t>
  </si>
  <si>
    <t>F23</t>
  </si>
  <si>
    <t>F24</t>
  </si>
  <si>
    <t>F25</t>
  </si>
  <si>
    <t>F26</t>
  </si>
  <si>
    <t>F27</t>
  </si>
  <si>
    <t>F28</t>
  </si>
  <si>
    <t>F29</t>
  </si>
  <si>
    <t>F30</t>
  </si>
  <si>
    <t>F31</t>
  </si>
  <si>
    <t>F32</t>
  </si>
  <si>
    <t>F33</t>
  </si>
  <si>
    <t>F34</t>
  </si>
  <si>
    <t>F35</t>
  </si>
  <si>
    <t>F36</t>
  </si>
  <si>
    <t>F37</t>
  </si>
  <si>
    <t>F38</t>
  </si>
  <si>
    <t>F39</t>
  </si>
  <si>
    <t>F40</t>
  </si>
  <si>
    <t>F41</t>
  </si>
  <si>
    <t>F42</t>
  </si>
  <si>
    <t>F43</t>
  </si>
  <si>
    <t>F44</t>
  </si>
  <si>
    <t>F45</t>
  </si>
  <si>
    <t>F46</t>
  </si>
  <si>
    <t>F47</t>
  </si>
  <si>
    <t>F48</t>
  </si>
  <si>
    <t>F49</t>
  </si>
  <si>
    <t>F50</t>
  </si>
  <si>
    <t>F51</t>
  </si>
  <si>
    <t>F52</t>
  </si>
  <si>
    <t>F53</t>
  </si>
  <si>
    <t>F54</t>
  </si>
  <si>
    <t>F55</t>
  </si>
  <si>
    <t>F56</t>
  </si>
  <si>
    <t>F57</t>
  </si>
  <si>
    <t>F58</t>
  </si>
  <si>
    <t>F59</t>
  </si>
  <si>
    <t>F60</t>
  </si>
  <si>
    <t>F61</t>
  </si>
  <si>
    <t>F62</t>
  </si>
  <si>
    <t>F63</t>
  </si>
  <si>
    <t>F64</t>
  </si>
  <si>
    <t>F65</t>
  </si>
  <si>
    <t>F66</t>
  </si>
  <si>
    <t>F67</t>
  </si>
  <si>
    <t>F68</t>
  </si>
  <si>
    <t>F69</t>
  </si>
  <si>
    <t>F70</t>
  </si>
  <si>
    <t>F71</t>
  </si>
  <si>
    <t>F72</t>
  </si>
  <si>
    <t>F73</t>
  </si>
  <si>
    <t>F74</t>
  </si>
  <si>
    <t>F75</t>
  </si>
  <si>
    <t>F76</t>
  </si>
  <si>
    <t>F77</t>
  </si>
  <si>
    <t>F78</t>
  </si>
  <si>
    <t>F79</t>
  </si>
  <si>
    <t>F80</t>
  </si>
  <si>
    <t>F81</t>
  </si>
  <si>
    <t>F82</t>
  </si>
  <si>
    <t>F83</t>
  </si>
  <si>
    <t>F84</t>
  </si>
  <si>
    <t>F85</t>
  </si>
  <si>
    <t>F86</t>
  </si>
  <si>
    <t>F87</t>
  </si>
  <si>
    <t>F88</t>
  </si>
  <si>
    <t>F89</t>
  </si>
  <si>
    <t>西暦</t>
    <rPh sb="0" eb="2">
      <t>セイレキ</t>
    </rPh>
    <phoneticPr fontId="4"/>
  </si>
  <si>
    <t>番号</t>
    <rPh sb="0" eb="2">
      <t>バンゴウ</t>
    </rPh>
    <phoneticPr fontId="4"/>
  </si>
  <si>
    <t>令和7年度 発達障害者地域支援マネジャー研修会（応用研修）【プログラムⅡ】 受講申込書</t>
  </si>
  <si>
    <t>申込先：</t>
    <phoneticPr fontId="4"/>
  </si>
  <si>
    <t>kenshu2@rehab.go.jp</t>
  </si>
  <si>
    <t>氏名</t>
    <phoneticPr fontId="4"/>
  </si>
  <si>
    <t>（姓）</t>
    <rPh sb="1" eb="2">
      <t>セイ</t>
    </rPh>
    <phoneticPr fontId="4"/>
  </si>
  <si>
    <t>（名）</t>
    <rPh sb="1" eb="2">
      <t>メイ</t>
    </rPh>
    <phoneticPr fontId="4"/>
  </si>
  <si>
    <t>1,2</t>
    <phoneticPr fontId="4"/>
  </si>
  <si>
    <t/>
  </si>
  <si>
    <t>フリガナ（全角）</t>
  </si>
  <si>
    <t>（セイ）</t>
    <phoneticPr fontId="4"/>
  </si>
  <si>
    <t>（メイ）</t>
    <phoneticPr fontId="4"/>
  </si>
  <si>
    <t>生年月日</t>
  </si>
  <si>
    <t>主たる勤務先住所の都道府県</t>
    <phoneticPr fontId="4"/>
  </si>
  <si>
    <t>主たる勤務先名称</t>
    <phoneticPr fontId="4"/>
  </si>
  <si>
    <t>（例）医療法人○○会、○○県</t>
    <rPh sb="1" eb="2">
      <t>レイ</t>
    </rPh>
    <rPh sb="3" eb="7">
      <t>イリョウホウジン</t>
    </rPh>
    <rPh sb="9" eb="10">
      <t>カイ</t>
    </rPh>
    <rPh sb="13" eb="14">
      <t>ケン</t>
    </rPh>
    <phoneticPr fontId="4"/>
  </si>
  <si>
    <t>勤務先事業所名</t>
  </si>
  <si>
    <t>（例）○○病院、○○センター</t>
    <rPh sb="1" eb="2">
      <t>レイ</t>
    </rPh>
    <rPh sb="5" eb="7">
      <t>ビョウイン</t>
    </rPh>
    <phoneticPr fontId="4"/>
  </si>
  <si>
    <t>所属部署</t>
    <rPh sb="0" eb="4">
      <t>ショゾクブショ</t>
    </rPh>
    <phoneticPr fontId="4"/>
  </si>
  <si>
    <t>（例）○○課</t>
    <rPh sb="1" eb="2">
      <t>レイ</t>
    </rPh>
    <rPh sb="5" eb="6">
      <t>カ</t>
    </rPh>
    <phoneticPr fontId="4"/>
  </si>
  <si>
    <t>現職種</t>
    <phoneticPr fontId="4"/>
  </si>
  <si>
    <t>現職名（肩書）</t>
    <phoneticPr fontId="4"/>
  </si>
  <si>
    <t>-</t>
    <phoneticPr fontId="4"/>
  </si>
  <si>
    <t>経験年数</t>
    <phoneticPr fontId="4"/>
  </si>
  <si>
    <t>当該支援に従事した年数</t>
    <phoneticPr fontId="4"/>
  </si>
  <si>
    <t>年</t>
    <rPh sb="0" eb="1">
      <t>ネン</t>
    </rPh>
    <phoneticPr fontId="4"/>
  </si>
  <si>
    <t>か月</t>
    <rPh sb="1" eb="2">
      <t>ゲツ</t>
    </rPh>
    <phoneticPr fontId="4"/>
  </si>
  <si>
    <t>F</t>
    <phoneticPr fontId="4"/>
  </si>
  <si>
    <t>使用</t>
    <phoneticPr fontId="4"/>
  </si>
  <si>
    <t>当センターでの過去の研修参加実績</t>
    <phoneticPr fontId="4"/>
  </si>
  <si>
    <t>＊＊＊</t>
  </si>
  <si>
    <t>G</t>
    <phoneticPr fontId="4"/>
  </si>
  <si>
    <t>その他</t>
    <rPh sb="2" eb="3">
      <t>ホカ</t>
    </rPh>
    <phoneticPr fontId="4"/>
  </si>
  <si>
    <t>＊＊＊＊＊＊</t>
  </si>
  <si>
    <t>H</t>
    <phoneticPr fontId="4"/>
  </si>
  <si>
    <t>I</t>
    <phoneticPr fontId="4"/>
  </si>
  <si>
    <t>J</t>
    <phoneticPr fontId="4"/>
  </si>
  <si>
    <t>受講資格</t>
    <phoneticPr fontId="4"/>
  </si>
  <si>
    <t>詳細は研修要綱をご参照ください</t>
    <phoneticPr fontId="4"/>
  </si>
  <si>
    <r>
      <t xml:space="preserve">住所
</t>
    </r>
    <r>
      <rPr>
        <sz val="8"/>
        <color theme="1"/>
        <rFont val="MS PGothic"/>
        <family val="3"/>
        <charset val="128"/>
      </rPr>
      <t>（全角25文字以内ずつ）</t>
    </r>
    <rPh sb="4" eb="6">
      <t>ゼンカク</t>
    </rPh>
    <rPh sb="8" eb="12">
      <t>モジイナイ</t>
    </rPh>
    <phoneticPr fontId="4"/>
  </si>
  <si>
    <t>区分：1.自　宅
2.勤務先</t>
    <rPh sb="0" eb="2">
      <t>クブン</t>
    </rPh>
    <rPh sb="5" eb="6">
      <t>ジ</t>
    </rPh>
    <rPh sb="7" eb="8">
      <t>タク</t>
    </rPh>
    <rPh sb="11" eb="14">
      <t>キンムサキ</t>
    </rPh>
    <phoneticPr fontId="4"/>
  </si>
  <si>
    <t>-</t>
  </si>
  <si>
    <t>.</t>
    <phoneticPr fontId="4"/>
  </si>
  <si>
    <t>1.個　人
2.勤務先</t>
    <rPh sb="2" eb="3">
      <t>コ</t>
    </rPh>
    <rPh sb="4" eb="5">
      <t>ヒト</t>
    </rPh>
    <phoneticPr fontId="4"/>
  </si>
  <si>
    <t>メールアドレス</t>
    <phoneticPr fontId="4"/>
  </si>
  <si>
    <t>常勤医として勤務先の異動予定</t>
    <rPh sb="0" eb="3">
      <t>ジョウキンイ</t>
    </rPh>
    <rPh sb="6" eb="9">
      <t>キンムサキ</t>
    </rPh>
    <rPh sb="10" eb="14">
      <t>イドウヨテイ</t>
    </rPh>
    <phoneticPr fontId="4"/>
  </si>
  <si>
    <t>申込の有無</t>
    <rPh sb="0" eb="2">
      <t>モウシコミ</t>
    </rPh>
    <rPh sb="3" eb="5">
      <t>ウム</t>
    </rPh>
    <phoneticPr fontId="4"/>
  </si>
  <si>
    <r>
      <rPr>
        <sz val="9"/>
        <color theme="1"/>
        <rFont val="游ゴシック"/>
        <family val="3"/>
        <charset val="128"/>
        <scheme val="minor"/>
      </rPr>
      <t>参加の有無</t>
    </r>
    <rPh sb="0" eb="2">
      <t>サンカ</t>
    </rPh>
    <rPh sb="3" eb="5">
      <t>ウム</t>
    </rPh>
    <phoneticPr fontId="4"/>
  </si>
  <si>
    <t>＊＊＊</t>
    <phoneticPr fontId="4"/>
  </si>
  <si>
    <r>
      <rPr>
        <sz val="11"/>
        <color theme="1"/>
        <rFont val="MS PGothic"/>
        <charset val="128"/>
      </rPr>
      <t xml:space="preserve">    (児童入所</t>
    </r>
    <r>
      <rPr>
        <sz val="11"/>
        <color theme="1"/>
        <rFont val="游ゴシック"/>
        <family val="2"/>
        <scheme val="minor"/>
      </rPr>
      <t>,</t>
    </r>
    <r>
      <rPr>
        <sz val="11"/>
        <color theme="1"/>
        <rFont val="MS PGothic"/>
        <charset val="128"/>
      </rPr>
      <t>児童通所</t>
    </r>
    <r>
      <rPr>
        <sz val="11"/>
        <color theme="1"/>
        <rFont val="游ゴシック"/>
        <family val="2"/>
        <scheme val="minor"/>
      </rPr>
      <t>,</t>
    </r>
    <r>
      <rPr>
        <sz val="11"/>
        <color theme="1"/>
        <rFont val="MS PGothic"/>
        <charset val="128"/>
      </rPr>
      <t>成人入所</t>
    </r>
    <r>
      <rPr>
        <sz val="11"/>
        <color theme="1"/>
        <rFont val="游ゴシック"/>
        <family val="2"/>
        <scheme val="minor"/>
      </rPr>
      <t>,</t>
    </r>
    <r>
      <rPr>
        <sz val="11"/>
        <color theme="1"/>
        <rFont val="MS PGothic"/>
        <charset val="128"/>
      </rPr>
      <t>成人通所</t>
    </r>
    <r>
      <rPr>
        <sz val="11"/>
        <color theme="1"/>
        <rFont val="游ゴシック"/>
        <family val="2"/>
        <scheme val="minor"/>
      </rPr>
      <t>,</t>
    </r>
    <r>
      <rPr>
        <sz val="11"/>
        <color theme="1"/>
        <rFont val="MS PGothic"/>
        <charset val="128"/>
      </rPr>
      <t>その他</t>
    </r>
    <r>
      <rPr>
        <sz val="11"/>
        <color theme="1"/>
        <rFont val="游ゴシック"/>
        <family val="2"/>
        <scheme val="minor"/>
      </rPr>
      <t xml:space="preserve">)   </t>
    </r>
    <phoneticPr fontId="4"/>
  </si>
  <si>
    <t>月頃</t>
    <rPh sb="0" eb="1">
      <t>ゲツ</t>
    </rPh>
    <rPh sb="1" eb="2">
      <t>コロ</t>
    </rPh>
    <phoneticPr fontId="4"/>
  </si>
  <si>
    <t>件</t>
    <rPh sb="0" eb="1">
      <t>ケン</t>
    </rPh>
    <phoneticPr fontId="4"/>
  </si>
  <si>
    <t>個人情報の取り扱い</t>
    <phoneticPr fontId="4"/>
  </si>
  <si>
    <t>備考</t>
    <phoneticPr fontId="4"/>
  </si>
  <si>
    <t>研修会の申込書にご記入いただいた情報は、受講者の決定を行うために利用することを目的とし、受講決定されなかった方の情報については責任を持って廃棄するとともに、受講決定された方の情報は、当センターサイトの個人情報保護方針に基づき適切に取り扱います。
なお研修会修了者については、学院で管理を行うため申込時にご記入いただいた情報のうち、「氏名」、「都道府県」、「勤務先」の情報は、学院で適切に管理し、その他の情報及び受講または修了できなかった方の全ての情報については責任をもって破棄いたします。</t>
    <phoneticPr fontId="4"/>
  </si>
  <si>
    <t>私は、本研修会の講義視聴に関し、以下の点について了承し、遵守することを誓約いたします。
・全ての講義について、受講を許可された者のみが受講・聴講いたします。
・講義内容を録音・録画等をして、二次利用することはいたしません。
・テキスト資料について、無断での転載、複製、譲渡はいたしません。
・本研修で知り得た他の受講者の個人情報等を公開・漏洩することのないよう守秘義務を厳守します。
・記録のため、主催者が録画をすることを了承いたします。</t>
    <rPh sb="146" eb="149">
      <t>ホンケンシュウ</t>
    </rPh>
    <rPh sb="150" eb="151">
      <t>シ</t>
    </rPh>
    <rPh sb="152" eb="153">
      <t>エ</t>
    </rPh>
    <rPh sb="154" eb="155">
      <t>タ</t>
    </rPh>
    <rPh sb="156" eb="159">
      <t>ジュコウシャ</t>
    </rPh>
    <rPh sb="160" eb="165">
      <t>コジンジョウホウトウ</t>
    </rPh>
    <rPh sb="166" eb="168">
      <t>コウカイ</t>
    </rPh>
    <rPh sb="169" eb="171">
      <t>ロウエイ</t>
    </rPh>
    <rPh sb="180" eb="184">
      <t>シュヒギム</t>
    </rPh>
    <rPh sb="185" eb="187">
      <t>ゲンシュ</t>
    </rPh>
    <phoneticPr fontId="4"/>
  </si>
  <si>
    <t>私は、本研修会の講義視聴に関し、以下の点について了承し、遵守することを誓約いたします。
・全ての講義について、受講を許可された者のみが受講・聴講いたします。
・講義内容を録音・録画等をして、二次利用することはいたしません。
・テキスト資料について、無断での転載、複製、譲渡はいたしません。
・本研修で知り得た他の受講者や協力者の個人情報等を公開・漏洩することのないよう守秘義務を厳守します。
・記録のため、主催者が録画をすることを了承いたします。</t>
    <rPh sb="146" eb="149">
      <t>ホンケンシュウ</t>
    </rPh>
    <rPh sb="150" eb="151">
      <t>シ</t>
    </rPh>
    <rPh sb="152" eb="153">
      <t>エ</t>
    </rPh>
    <rPh sb="154" eb="155">
      <t>タ</t>
    </rPh>
    <rPh sb="156" eb="159">
      <t>ジュコウシャ</t>
    </rPh>
    <rPh sb="160" eb="163">
      <t>キョウリョクシャ</t>
    </rPh>
    <rPh sb="164" eb="169">
      <t>コジンジョウホウトウ</t>
    </rPh>
    <rPh sb="170" eb="172">
      <t>コウカイ</t>
    </rPh>
    <rPh sb="173" eb="175">
      <t>ロウエイ</t>
    </rPh>
    <rPh sb="184" eb="188">
      <t>シュヒギム</t>
    </rPh>
    <rPh sb="189" eb="191">
      <t>ゲンシュ</t>
    </rPh>
    <phoneticPr fontId="4"/>
  </si>
  <si>
    <t>下のタブの推薦状を印刷して、推薦者の「ご所属」「お役職名」も併せてご氏名を記載の上、ＰＤＦファイルとしてご送信お願いいたします。</t>
    <phoneticPr fontId="4"/>
  </si>
  <si>
    <t>北海道</t>
  </si>
  <si>
    <t>青森県</t>
  </si>
  <si>
    <t>岩手県</t>
  </si>
  <si>
    <t>宮城県</t>
  </si>
  <si>
    <t>秋田県</t>
  </si>
  <si>
    <t>山形県</t>
  </si>
  <si>
    <t>福島県</t>
  </si>
  <si>
    <t>茨城県</t>
  </si>
  <si>
    <t>栃木県</t>
  </si>
  <si>
    <t>群馬県</t>
  </si>
  <si>
    <t>埼玉県</t>
  </si>
  <si>
    <t>千葉県</t>
  </si>
  <si>
    <t>東京都</t>
  </si>
  <si>
    <t>神奈川県</t>
  </si>
  <si>
    <t>１年以内に予定あり</t>
    <rPh sb="1" eb="4">
      <t>ネンイナイ</t>
    </rPh>
    <rPh sb="5" eb="7">
      <t>ヨテイ</t>
    </rPh>
    <phoneticPr fontId="80"/>
  </si>
  <si>
    <t>１年以内に予定あり</t>
    <rPh sb="1" eb="2">
      <t>ネン</t>
    </rPh>
    <rPh sb="2" eb="4">
      <t>イナイ</t>
    </rPh>
    <rPh sb="5" eb="7">
      <t>ヨテイ</t>
    </rPh>
    <phoneticPr fontId="80"/>
  </si>
  <si>
    <t>予定なし</t>
    <rPh sb="0" eb="2">
      <t>ヨテイ</t>
    </rPh>
    <phoneticPr fontId="80"/>
  </si>
  <si>
    <t>新潟県</t>
  </si>
  <si>
    <t>有*</t>
    <rPh sb="0" eb="1">
      <t>アリ</t>
    </rPh>
    <phoneticPr fontId="80"/>
  </si>
  <si>
    <t>有</t>
    <rPh sb="0" eb="1">
      <t>アリ</t>
    </rPh>
    <phoneticPr fontId="80"/>
  </si>
  <si>
    <t>富山県</t>
  </si>
  <si>
    <t>　　　</t>
    <phoneticPr fontId="80"/>
  </si>
  <si>
    <t>無*</t>
    <rPh sb="0" eb="1">
      <t>ナシ</t>
    </rPh>
    <phoneticPr fontId="80"/>
  </si>
  <si>
    <t>無</t>
    <rPh sb="0" eb="1">
      <t>ナシ</t>
    </rPh>
    <phoneticPr fontId="80"/>
  </si>
  <si>
    <t>石川県</t>
  </si>
  <si>
    <t>異動予定先での算定ができなくなる（現在は算定できる）</t>
    <rPh sb="0" eb="2">
      <t>イドウ</t>
    </rPh>
    <rPh sb="2" eb="5">
      <t>ヨテイサキ</t>
    </rPh>
    <rPh sb="7" eb="9">
      <t>サンテイ</t>
    </rPh>
    <rPh sb="17" eb="19">
      <t>ゲンザイ</t>
    </rPh>
    <rPh sb="20" eb="22">
      <t>サンテイ</t>
    </rPh>
    <phoneticPr fontId="80"/>
  </si>
  <si>
    <t>算定ができなくなる（現在は算定できる）</t>
    <rPh sb="0" eb="2">
      <t>サンテイ</t>
    </rPh>
    <phoneticPr fontId="80"/>
  </si>
  <si>
    <t>該当</t>
    <rPh sb="0" eb="2">
      <t>ガイトウ</t>
    </rPh>
    <phoneticPr fontId="80"/>
  </si>
  <si>
    <t>福井県</t>
  </si>
  <si>
    <t>異動予定先での算定ができない（現在も算定できない）</t>
    <rPh sb="0" eb="2">
      <t>イドウ</t>
    </rPh>
    <rPh sb="2" eb="5">
      <t>ヨテイサキ</t>
    </rPh>
    <rPh sb="7" eb="9">
      <t>サンテイ</t>
    </rPh>
    <rPh sb="15" eb="17">
      <t>ゲンザイ</t>
    </rPh>
    <rPh sb="18" eb="20">
      <t>サンテイ</t>
    </rPh>
    <phoneticPr fontId="80"/>
  </si>
  <si>
    <t>算定ができない（現在も算定できない）</t>
    <phoneticPr fontId="80"/>
  </si>
  <si>
    <t>山梨県</t>
  </si>
  <si>
    <t>算定には影響ない</t>
    <rPh sb="0" eb="2">
      <t>サンテイ</t>
    </rPh>
    <rPh sb="4" eb="6">
      <t>エイキョウ</t>
    </rPh>
    <phoneticPr fontId="80"/>
  </si>
  <si>
    <t>非該当</t>
    <rPh sb="0" eb="3">
      <t>ヒガイトウ</t>
    </rPh>
    <phoneticPr fontId="80"/>
  </si>
  <si>
    <t>長野県</t>
  </si>
  <si>
    <t>岐阜県</t>
  </si>
  <si>
    <t>静岡県</t>
  </si>
  <si>
    <t>愛知県</t>
  </si>
  <si>
    <t>三重県</t>
  </si>
  <si>
    <t>滋賀県</t>
  </si>
  <si>
    <t>京都府</t>
  </si>
  <si>
    <t>大阪府</t>
  </si>
  <si>
    <t>兵庫県</t>
  </si>
  <si>
    <t>奈良県</t>
  </si>
  <si>
    <t>①「発達障害者地域支援マネジャー研修会（基礎研修）」の修了者で、所属長の推薦がある</t>
    <phoneticPr fontId="4"/>
  </si>
  <si>
    <t>和歌山県</t>
  </si>
  <si>
    <t>②地域支援の経験のある発達障害者支援センター職員で、所属長の推薦がある</t>
    <phoneticPr fontId="4"/>
  </si>
  <si>
    <t>鳥取県</t>
  </si>
  <si>
    <t>島根県</t>
  </si>
  <si>
    <t>岡山県</t>
  </si>
  <si>
    <t>広島県</t>
  </si>
  <si>
    <t>山口県</t>
  </si>
  <si>
    <t>徳島県</t>
  </si>
  <si>
    <t>香川県</t>
  </si>
  <si>
    <t>愛媛県</t>
  </si>
  <si>
    <t>高知県</t>
  </si>
  <si>
    <t>福岡県</t>
  </si>
  <si>
    <t>佐賀県</t>
  </si>
  <si>
    <t>長崎県</t>
  </si>
  <si>
    <t>熊本県</t>
  </si>
  <si>
    <t>大分県</t>
  </si>
  <si>
    <t>希望コース</t>
  </si>
  <si>
    <t>宮崎県</t>
  </si>
  <si>
    <t>鹿児島県</t>
  </si>
  <si>
    <t>沖縄県</t>
  </si>
  <si>
    <t>次の①または②に該当する方が受講資格者です
（所属長の推薦状が必要になります）
①「発達障害者地域支援マネジャー研修会（基礎研修）」の修了者
②地域支援に関する経験を持つ発達障害者支援法に規定された発達障害者支援センター職員
さらに以下の条件を満たせる方が対象になります。
・２日間、全日程に参加でる
・期日までに事前アンケートの提出ができる者</t>
    <phoneticPr fontId="4"/>
  </si>
  <si>
    <t>年度（和暦)と研修会名称を入力してください</t>
    <phoneticPr fontId="4"/>
  </si>
  <si>
    <t>過去に当センターの研修会に参加した場合ご記入ください</t>
    <phoneticPr fontId="4"/>
  </si>
  <si>
    <t>① 地域生活・就労支援を行っている法人等の職員</t>
    <phoneticPr fontId="4"/>
  </si>
  <si>
    <t>② 発達障害者支援センター職員、地域支援マネジャー</t>
    <phoneticPr fontId="4"/>
  </si>
  <si>
    <t>③ 都道府県・指定都市の発達障害福祉担当者</t>
  </si>
  <si>
    <t>勤務先名称</t>
  </si>
  <si>
    <t>経験年数</t>
  </si>
  <si>
    <t>か月</t>
  </si>
  <si>
    <t>郵便物の送付先</t>
    <rPh sb="0" eb="3">
      <t>ユウビンブツ</t>
    </rPh>
    <phoneticPr fontId="4"/>
  </si>
  <si>
    <t>同意</t>
    <rPh sb="0" eb="2">
      <t>ドウイ</t>
    </rPh>
    <phoneticPr fontId="4"/>
  </si>
  <si>
    <t>　上記の者を受講者として推薦する</t>
    <rPh sb="6" eb="8">
      <t>ジュコウ</t>
    </rPh>
    <rPh sb="8" eb="9">
      <t>シャ</t>
    </rPh>
    <phoneticPr fontId="4"/>
  </si>
  <si>
    <t>　　　令和　　　年　　　月　　　日</t>
    <phoneticPr fontId="4"/>
  </si>
  <si>
    <t>（所属・役職）
（署　　　名）</t>
    <rPh sb="1" eb="3">
      <t>ショゾク</t>
    </rPh>
    <rPh sb="4" eb="6">
      <t>ヤクショク</t>
    </rPh>
    <rPh sb="10" eb="11">
      <t>ショ</t>
    </rPh>
    <rPh sb="14" eb="15">
      <t>ナ</t>
    </rPh>
    <phoneticPr fontId="4"/>
  </si>
  <si>
    <t>公印（自筆の場合不要）</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</si>
</sst>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DBNum3][$-411]0"/>
    <numFmt numFmtId="177" formatCode="0_);[Red]\(0\)"/>
    <numFmt numFmtId="178" formatCode="&quot;申込締切：&quot;m&quot;月&quot;d&quot;日(&quot;aaa&quot;)17:00まで&quot;;@"/>
    <numFmt numFmtId="179" formatCode="yyyy&quot;年&quot;m&quot;月&quot;d&quot;日&quot;;@"/>
    <numFmt numFmtId="180" formatCode="\(ggge&quot;年&quot;m&quot;月&quot;d&quot;日&quot;\)"/>
    <numFmt numFmtId="181" formatCode="m&quot;月&quot;d&quot;日&quot;;@"/>
    <numFmt numFmtId="182" formatCode="\(ggge&quot;年&quot;m&quot;月&quot;d&quot;日印刷&quot;\)"/>
  </numFmts>
  <fonts count="93">
    <font>
      <sz val="11"/>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sz val="9"/>
      <name val="游ゴシック"/>
      <family val="2"/>
      <scheme val="minor"/>
    </font>
    <font>
      <sz val="6"/>
      <name val="游ゴシック"/>
      <family val="3"/>
      <charset val="128"/>
      <scheme val="minor"/>
    </font>
    <font>
      <sz val="9"/>
      <name val="ＭＳ Ｐゴシック"/>
      <family val="2"/>
      <charset val="128"/>
    </font>
    <font>
      <sz val="11"/>
      <color theme="1"/>
      <name val="MS PGothic"/>
      <family val="3"/>
      <charset val="128"/>
    </font>
    <font>
      <sz val="9"/>
      <color theme="1"/>
      <name val="MS PGothic"/>
      <family val="3"/>
      <charset val="128"/>
    </font>
    <font>
      <sz val="10"/>
      <color theme="1"/>
      <name val="游ゴシック"/>
      <family val="3"/>
      <charset val="128"/>
      <scheme val="minor"/>
    </font>
    <font>
      <sz val="10"/>
      <color theme="1"/>
      <name val="ＭＳ Ｐゴシック"/>
      <family val="3"/>
      <charset val="128"/>
    </font>
    <font>
      <sz val="9"/>
      <name val="Yu Gothic"/>
      <family val="2"/>
      <charset val="128"/>
    </font>
    <font>
      <sz val="11"/>
      <color rgb="FFFF0000"/>
      <name val="游ゴシック"/>
      <family val="2"/>
      <scheme val="minor"/>
    </font>
    <font>
      <sz val="11"/>
      <color rgb="FFFF0000"/>
      <name val="游ゴシック"/>
      <family val="3"/>
      <charset val="128"/>
      <scheme val="minor"/>
    </font>
    <font>
      <sz val="11"/>
      <color theme="3"/>
      <name val="游ゴシック"/>
      <family val="2"/>
      <scheme val="minor"/>
    </font>
    <font>
      <sz val="11"/>
      <name val="游ゴシック"/>
      <family val="2"/>
      <scheme val="minor"/>
    </font>
    <font>
      <sz val="11"/>
      <color theme="0"/>
      <name val="ＭＳ ゴシック"/>
      <family val="3"/>
      <charset val="128"/>
    </font>
    <font>
      <sz val="11"/>
      <color theme="1"/>
      <name val="ＭＳ Ｐゴシック"/>
      <family val="3"/>
      <charset val="128"/>
    </font>
    <font>
      <sz val="10"/>
      <color theme="1"/>
      <name val="MS PGothic"/>
      <family val="3"/>
      <charset val="128"/>
    </font>
    <font>
      <u/>
      <sz val="9"/>
      <name val="MS PGothic"/>
      <family val="3"/>
      <charset val="128"/>
    </font>
    <font>
      <sz val="11"/>
      <name val="MS PGothic"/>
      <family val="3"/>
      <charset val="128"/>
    </font>
    <font>
      <sz val="10"/>
      <color theme="0"/>
      <name val="MS PGothic"/>
      <family val="3"/>
      <charset val="128"/>
    </font>
    <font>
      <sz val="11"/>
      <color theme="0"/>
      <name val="MS PGothic"/>
      <family val="3"/>
      <charset val="128"/>
    </font>
    <font>
      <sz val="20"/>
      <color theme="4" tint="-0.499984740745262"/>
      <name val="游ゴシック"/>
      <family val="2"/>
      <scheme val="minor"/>
    </font>
    <font>
      <sz val="11"/>
      <color theme="0"/>
      <name val="游ゴシック"/>
      <family val="2"/>
      <scheme val="minor"/>
    </font>
    <font>
      <sz val="11"/>
      <color theme="1"/>
      <name val="ＭＳ ゴシック"/>
      <family val="3"/>
      <charset val="128"/>
    </font>
    <font>
      <b/>
      <u/>
      <sz val="10"/>
      <color theme="4" tint="-0.249977111117893"/>
      <name val="游ゴシック"/>
      <family val="2"/>
      <scheme val="minor"/>
    </font>
    <font>
      <u/>
      <sz val="10"/>
      <color theme="1"/>
      <name val="游ゴシック"/>
      <family val="2"/>
      <scheme val="minor"/>
    </font>
    <font>
      <b/>
      <sz val="11"/>
      <color theme="1"/>
      <name val="ＭＳ ゴシック"/>
      <family val="3"/>
      <charset val="128"/>
    </font>
    <font>
      <u/>
      <sz val="11"/>
      <color theme="10"/>
      <name val="MS PGothic"/>
      <family val="3"/>
      <charset val="128"/>
    </font>
    <font>
      <u/>
      <sz val="11"/>
      <color theme="0"/>
      <name val="MS PGothic"/>
      <family val="3"/>
      <charset val="128"/>
    </font>
    <font>
      <sz val="9"/>
      <name val="MS PGothic"/>
      <family val="3"/>
      <charset val="128"/>
    </font>
    <font>
      <sz val="12"/>
      <name val="MS PGothic"/>
      <family val="3"/>
      <charset val="128"/>
    </font>
    <font>
      <b/>
      <sz val="11"/>
      <color rgb="FFFF0000"/>
      <name val="MS PGothic"/>
      <family val="3"/>
      <charset val="128"/>
    </font>
    <font>
      <sz val="11"/>
      <color theme="1"/>
      <name val="游ゴシック"/>
      <family val="2"/>
      <scheme val="minor"/>
    </font>
    <font>
      <b/>
      <sz val="9"/>
      <color rgb="FFFF0000"/>
      <name val="游ゴシック"/>
      <family val="2"/>
      <scheme val="minor"/>
    </font>
    <font>
      <sz val="8"/>
      <color theme="1"/>
      <name val="ＭＳ ゴシック"/>
      <family val="3"/>
      <charset val="128"/>
    </font>
    <font>
      <sz val="8"/>
      <color theme="1"/>
      <name val="ＭＳ Ｐゴシック"/>
      <family val="3"/>
      <charset val="128"/>
    </font>
    <font>
      <sz val="8"/>
      <color theme="1"/>
      <name val="游ゴシック"/>
      <family val="2"/>
      <scheme val="minor"/>
    </font>
    <font>
      <sz val="10"/>
      <name val="ＭＳ Ｐ明朝"/>
      <family val="1"/>
      <charset val="128"/>
    </font>
    <font>
      <sz val="11"/>
      <color theme="1"/>
      <name val="ＭＳ Ｐ明朝"/>
      <family val="1"/>
      <charset val="128"/>
    </font>
    <font>
      <sz val="11"/>
      <color rgb="FFFF0000"/>
      <name val="ＭＳ ゴシック"/>
      <family val="3"/>
      <charset val="128"/>
    </font>
    <font>
      <sz val="10"/>
      <color theme="1"/>
      <name val="游ゴシック"/>
      <family val="2"/>
      <scheme val="minor"/>
    </font>
    <font>
      <sz val="11"/>
      <color rgb="FFFF0000"/>
      <name val="MS PGothic"/>
      <family val="3"/>
      <charset val="128"/>
    </font>
    <font>
      <sz val="9"/>
      <color theme="1"/>
      <name val="ＭＳ Ｐゴシック"/>
      <family val="3"/>
      <charset val="128"/>
    </font>
    <font>
      <b/>
      <sz val="11"/>
      <color theme="0"/>
      <name val="ＭＳ ゴシック"/>
      <family val="3"/>
      <charset val="128"/>
    </font>
    <font>
      <b/>
      <sz val="10"/>
      <color rgb="FFC00000"/>
      <name val="MS PGothic"/>
      <family val="3"/>
      <charset val="128"/>
    </font>
    <font>
      <sz val="8"/>
      <color theme="1"/>
      <name val="ＭＳ 明朝"/>
      <family val="1"/>
      <charset val="128"/>
    </font>
    <font>
      <b/>
      <sz val="9"/>
      <color theme="4" tint="-0.249977111117893"/>
      <name val="游ゴシック"/>
      <family val="2"/>
      <scheme val="minor"/>
    </font>
    <font>
      <sz val="8"/>
      <color theme="1"/>
      <name val="MS PGothic"/>
      <family val="3"/>
      <charset val="128"/>
    </font>
    <font>
      <sz val="6"/>
      <name val="ＭＳ ゴシック"/>
      <family val="3"/>
      <charset val="128"/>
    </font>
    <font>
      <sz val="11"/>
      <color theme="4" tint="-0.24994659260841701"/>
      <name val="游ゴシック"/>
      <family val="2"/>
      <scheme val="minor"/>
    </font>
    <font>
      <b/>
      <sz val="11"/>
      <color rgb="FFFF0000"/>
      <name val="游ゴシック"/>
      <family val="2"/>
      <scheme val="minor"/>
    </font>
    <font>
      <u/>
      <sz val="11"/>
      <color theme="10"/>
      <name val="游ゴシック"/>
      <family val="2"/>
      <scheme val="minor"/>
    </font>
    <font>
      <b/>
      <sz val="11"/>
      <color theme="4" tint="-0.249977111117893"/>
      <name val="MS PGothic"/>
      <family val="3"/>
      <charset val="128"/>
    </font>
    <font>
      <sz val="9"/>
      <name val="ＭＳ Ｐ明朝"/>
      <family val="1"/>
      <charset val="128"/>
    </font>
    <font>
      <sz val="9"/>
      <color theme="0"/>
      <name val="ＭＳ Ｐ明朝"/>
      <family val="1"/>
      <charset val="128"/>
    </font>
    <font>
      <b/>
      <sz val="16"/>
      <color rgb="FFFF0000"/>
      <name val="游ゴシック"/>
      <family val="3"/>
      <charset val="128"/>
      <scheme val="minor"/>
    </font>
    <font>
      <sz val="11"/>
      <color theme="8" tint="-0.249977111117893"/>
      <name val="MS PGothic"/>
      <family val="3"/>
      <charset val="128"/>
    </font>
    <font>
      <sz val="11"/>
      <color theme="8" tint="-0.249977111117893"/>
      <name val="游ゴシック"/>
      <family val="2"/>
      <scheme val="minor"/>
    </font>
    <font>
      <sz val="11"/>
      <color rgb="FFFF0000"/>
      <name val="Segoe UI Symbol"/>
      <family val="2"/>
    </font>
    <font>
      <sz val="9"/>
      <color theme="1"/>
      <name val="游ゴシック"/>
      <family val="3"/>
      <charset val="128"/>
      <scheme val="minor"/>
    </font>
    <font>
      <sz val="9"/>
      <color theme="1"/>
      <name val="游ゴシック"/>
      <family val="2"/>
      <scheme val="minor"/>
    </font>
    <font>
      <b/>
      <sz val="9"/>
      <color theme="5" tint="-0.249977111117893"/>
      <name val="游ゴシック"/>
      <family val="2"/>
      <scheme val="minor"/>
    </font>
    <font>
      <sz val="11"/>
      <color theme="1"/>
      <name val="MS PGothic"/>
      <charset val="128"/>
    </font>
    <font>
      <sz val="11"/>
      <color theme="5" tint="0.79998168889431442"/>
      <name val="游ゴシック"/>
      <family val="2"/>
      <scheme val="minor"/>
    </font>
    <font>
      <sz val="11"/>
      <name val="MS PGothic"/>
      <family val="2"/>
      <charset val="128"/>
    </font>
    <font>
      <sz val="11"/>
      <color theme="1"/>
      <name val="ＭＳ Ｐ明朝"/>
      <family val="3"/>
      <charset val="128"/>
    </font>
    <font>
      <sz val="8"/>
      <color theme="3" tint="0.14999847407452621"/>
      <name val="游ゴシック"/>
      <family val="2"/>
      <scheme val="minor"/>
    </font>
    <font>
      <sz val="11"/>
      <color theme="1"/>
      <name val="Calibri"/>
      <family val="2"/>
    </font>
    <font>
      <sz val="8"/>
      <color theme="1"/>
      <name val="Yu Gothic"/>
      <charset val="128"/>
    </font>
    <font>
      <sz val="9"/>
      <color theme="1"/>
      <name val="MS UI Gothic"/>
      <family val="3"/>
      <charset val="128"/>
    </font>
    <font>
      <sz val="8"/>
      <name val="ＭＳ ゴシック"/>
      <family val="3"/>
      <charset val="128"/>
    </font>
    <font>
      <sz val="11"/>
      <color theme="2" tint="-4.9989318521683403E-2"/>
      <name val="Calibri"/>
      <family val="2"/>
    </font>
    <font>
      <b/>
      <sz val="10"/>
      <color theme="1"/>
      <name val="ＭＳ ゴシック"/>
      <family val="3"/>
      <charset val="128"/>
    </font>
    <font>
      <sz val="3"/>
      <color theme="1"/>
      <name val="游ゴシック"/>
      <family val="2"/>
      <scheme val="minor"/>
    </font>
    <font>
      <sz val="14"/>
      <color rgb="FFFF0000"/>
      <name val="游ゴシック"/>
      <family val="2"/>
      <scheme val="minor"/>
    </font>
    <font>
      <b/>
      <sz val="11"/>
      <color theme="4" tint="-0.249977111117893"/>
      <name val="ＭＳ Ｐゴシック"/>
      <family val="3"/>
      <charset val="128"/>
    </font>
    <font>
      <sz val="6"/>
      <color theme="1"/>
      <name val="游ゴシック"/>
      <family val="2"/>
      <scheme val="minor"/>
    </font>
    <font>
      <sz val="3"/>
      <color rgb="FFFF0000"/>
      <name val="游ゴシック"/>
      <family val="2"/>
      <scheme val="minor"/>
    </font>
    <font>
      <sz val="3"/>
      <color theme="0"/>
      <name val="游ゴシック"/>
      <family val="2"/>
      <scheme val="minor"/>
    </font>
    <font>
      <sz val="6"/>
      <name val="游ゴシック"/>
      <family val="2"/>
      <charset val="128"/>
      <scheme val="minor"/>
    </font>
    <font>
      <sz val="11"/>
      <color theme="1"/>
      <name val="Yu Gothic"/>
      <charset val="128"/>
    </font>
    <font>
      <sz val="9"/>
      <color rgb="FF000000"/>
      <name val="Meiryo UI"/>
      <family val="3"/>
      <charset val="128"/>
    </font>
    <font>
      <b/>
      <sz val="9"/>
      <color theme="0" tint="-0.14999847407452621"/>
      <name val="MS PGothic"/>
      <family val="3"/>
      <charset val="128"/>
    </font>
    <font>
      <b/>
      <sz val="9"/>
      <color theme="0" tint="-0.14999847407452621"/>
      <name val="游ゴシック"/>
      <family val="2"/>
      <scheme val="minor"/>
    </font>
    <font>
      <b/>
      <sz val="16"/>
      <color theme="1"/>
      <name val="ＭＳ ゴシック"/>
      <family val="3"/>
      <charset val="128"/>
    </font>
    <font>
      <b/>
      <sz val="10"/>
      <name val="MS PGothic"/>
      <family val="3"/>
      <charset val="128"/>
    </font>
    <font>
      <b/>
      <sz val="11"/>
      <color theme="0"/>
      <name val="MS PGothic"/>
      <family val="3"/>
      <charset val="128"/>
    </font>
    <font>
      <b/>
      <sz val="10"/>
      <name val="游ゴシック"/>
      <family val="2"/>
      <scheme val="minor"/>
    </font>
    <font>
      <sz val="8"/>
      <color theme="2" tint="-0.499984740745262"/>
      <name val="ＭＳ 明朝"/>
      <family val="1"/>
      <charset val="128"/>
    </font>
    <font>
      <sz val="9"/>
      <color theme="1"/>
      <name val="ＭＳ 明朝"/>
      <family val="1"/>
      <charset val="128"/>
    </font>
    <font>
      <sz val="9"/>
      <color theme="1"/>
      <name val="游ゴシック"/>
      <family val="2"/>
      <charset val="128"/>
    </font>
    <font>
      <sz val="11"/>
      <color theme="0" tint="-4.9989318521683403E-2"/>
      <name val="游ゴシック"/>
      <family val="2"/>
      <scheme val="minor"/>
    </font>
  </fonts>
  <fills count="13">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6" tint="0.79998168889431442"/>
        <bgColor auto="1"/>
      </patternFill>
    </fill>
    <fill>
      <patternFill patternType="solid">
        <fgColor theme="6" tint="0.79998168889431442"/>
        <bgColor indexed="64"/>
      </patternFill>
    </fill>
    <fill>
      <patternFill patternType="solid">
        <fgColor theme="0"/>
        <bgColor indexed="64"/>
      </patternFill>
    </fill>
    <fill>
      <patternFill patternType="solid">
        <fgColor rgb="FFFF66CC"/>
        <bgColor indexed="64"/>
      </patternFill>
    </fill>
    <fill>
      <patternFill patternType="solid">
        <fgColor theme="2" tint="-4.9989318521683403E-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s>
  <borders count="45">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rgb="FF000000"/>
      </top>
      <bottom style="thin">
        <color rgb="FF000000"/>
      </bottom>
      <diagonal/>
    </border>
    <border>
      <left style="thin">
        <color auto="1"/>
      </left>
      <right/>
      <top style="thin">
        <color auto="1"/>
      </top>
      <bottom/>
      <diagonal/>
    </border>
    <border>
      <left style="thin">
        <color auto="1"/>
      </left>
      <right/>
      <top/>
      <bottom/>
      <diagonal/>
    </border>
    <border>
      <left style="thin">
        <color auto="1"/>
      </left>
      <right style="thin">
        <color auto="1"/>
      </right>
      <top style="thin">
        <color auto="1"/>
      </top>
      <bottom/>
      <diagonal/>
    </border>
    <border>
      <left/>
      <right style="thin">
        <color rgb="FF000000"/>
      </right>
      <top/>
      <bottom/>
      <diagonal/>
    </border>
    <border>
      <left style="thin">
        <color auto="1"/>
      </left>
      <right/>
      <top style="thin">
        <color auto="1"/>
      </top>
      <bottom style="thin">
        <color rgb="FF000000"/>
      </bottom>
      <diagonal/>
    </border>
    <border>
      <left/>
      <right/>
      <top style="thin">
        <color auto="1"/>
      </top>
      <bottom style="thin">
        <color auto="1"/>
      </bottom>
      <diagonal/>
    </border>
    <border>
      <left/>
      <right style="thin">
        <color auto="1"/>
      </right>
      <top style="thin">
        <color auto="1"/>
      </top>
      <bottom style="thin">
        <color auto="1"/>
      </bottom>
      <diagonal/>
    </border>
    <border>
      <left/>
      <right/>
      <top style="hair">
        <color auto="1"/>
      </top>
      <bottom/>
      <diagonal/>
    </border>
    <border>
      <left style="thin">
        <color auto="1"/>
      </left>
      <right/>
      <top style="thin">
        <color rgb="FF000000"/>
      </top>
      <bottom/>
      <diagonal/>
    </border>
    <border>
      <left/>
      <right/>
      <top style="thin">
        <color auto="1"/>
      </top>
      <bottom style="thin">
        <color rgb="FF000000"/>
      </bottom>
      <diagonal/>
    </border>
    <border>
      <left/>
      <right/>
      <top style="thin">
        <color auto="1"/>
      </top>
      <bottom/>
      <diagonal/>
    </border>
    <border>
      <left/>
      <right style="thin">
        <color auto="1"/>
      </right>
      <top style="thin">
        <color auto="1"/>
      </top>
      <bottom/>
      <diagonal/>
    </border>
    <border>
      <left/>
      <right/>
      <top style="thin">
        <color rgb="FF000000"/>
      </top>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rgb="FF000000"/>
      </bottom>
      <diagonal/>
    </border>
    <border>
      <left style="thin">
        <color auto="1"/>
      </left>
      <right/>
      <top style="thin">
        <color auto="1"/>
      </top>
      <bottom style="thin">
        <color auto="1"/>
      </bottom>
      <diagonal/>
    </border>
    <border>
      <left style="thin">
        <color auto="1"/>
      </left>
      <right/>
      <top style="thin">
        <color rgb="FF000000"/>
      </top>
      <bottom style="thin">
        <color rgb="FF000000"/>
      </bottom>
      <diagonal/>
    </border>
    <border>
      <left style="thin">
        <color auto="1"/>
      </left>
      <right/>
      <top/>
      <bottom style="thin">
        <color rgb="FF000000"/>
      </bottom>
      <diagonal/>
    </border>
    <border>
      <left/>
      <right/>
      <top/>
      <bottom style="thin">
        <color rgb="FF000000"/>
      </bottom>
      <diagonal/>
    </border>
    <border>
      <left/>
      <right style="thin">
        <color auto="1"/>
      </right>
      <top/>
      <bottom style="thin">
        <color auto="1"/>
      </bottom>
      <diagonal/>
    </border>
    <border>
      <left/>
      <right style="thin">
        <color auto="1"/>
      </right>
      <top/>
      <bottom/>
      <diagonal/>
    </border>
    <border>
      <left/>
      <right style="thin">
        <color rgb="FF000000"/>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auto="1"/>
      </right>
      <top style="thin">
        <color rgb="FF000000"/>
      </top>
      <bottom style="thin">
        <color auto="1"/>
      </bottom>
      <diagonal/>
    </border>
    <border>
      <left style="thin">
        <color rgb="FF000000"/>
      </left>
      <right/>
      <top/>
      <bottom/>
      <diagonal/>
    </border>
    <border>
      <left style="thin">
        <color rgb="FF000000"/>
      </left>
      <right style="thin">
        <color rgb="FF000000"/>
      </right>
      <top style="thin">
        <color auto="1"/>
      </top>
      <bottom style="thin">
        <color auto="1"/>
      </bottom>
      <diagonal/>
    </border>
    <border>
      <left style="thin">
        <color rgb="FF000000"/>
      </left>
      <right/>
      <top/>
      <bottom style="thin">
        <color auto="1"/>
      </bottom>
      <diagonal/>
    </border>
    <border>
      <left/>
      <right/>
      <top/>
      <bottom style="thin">
        <color auto="1"/>
      </bottom>
      <diagonal/>
    </border>
    <border>
      <left style="thin">
        <color rgb="FF000000"/>
      </left>
      <right/>
      <top style="thin">
        <color auto="1"/>
      </top>
      <bottom style="thin">
        <color auto="1"/>
      </bottom>
      <diagonal/>
    </border>
    <border>
      <left style="thin">
        <color rgb="FF000000"/>
      </left>
      <right style="thin">
        <color rgb="FF000000"/>
      </right>
      <top style="thin">
        <color rgb="FF000000"/>
      </top>
      <bottom style="thin">
        <color auto="1"/>
      </bottom>
      <diagonal/>
    </border>
    <border>
      <left style="thin">
        <color rgb="FF000000"/>
      </left>
      <right/>
      <top/>
      <bottom style="thin">
        <color rgb="FF000000"/>
      </bottom>
      <diagonal/>
    </border>
    <border>
      <left style="thin">
        <color rgb="FF000000"/>
      </left>
      <right/>
      <top style="thin">
        <color rgb="FF000000"/>
      </top>
      <bottom style="thin">
        <color auto="1"/>
      </bottom>
      <diagonal/>
    </border>
    <border>
      <left style="thin">
        <color auto="1"/>
      </left>
      <right/>
      <top/>
      <bottom style="thin">
        <color auto="1"/>
      </bottom>
      <diagonal/>
    </border>
  </borders>
  <cellStyleXfs count="3">
    <xf numFmtId="0" fontId="0" fillId="0" borderId="0"/>
    <xf numFmtId="0" fontId="52" fillId="0" borderId="0" applyNumberFormat="0" applyFill="0" applyBorder="0" applyAlignment="0" applyProtection="0"/>
    <xf numFmtId="0" fontId="33" fillId="0" borderId="0"/>
  </cellStyleXfs>
  <cellXfs count="433">
    <xf numFmtId="0" fontId="0" fillId="0" borderId="0" xfId="0"/>
    <xf numFmtId="0" fontId="3" fillId="0" borderId="0" xfId="0" applyFont="1" applyAlignment="1">
      <alignment vertical="center" shrinkToFit="1"/>
    </xf>
    <xf numFmtId="0" fontId="5" fillId="0" borderId="0" xfId="0" applyFont="1" applyAlignment="1">
      <alignment vertical="center" shrinkToFit="1"/>
    </xf>
    <xf numFmtId="0" fontId="6" fillId="0" borderId="1" xfId="0" applyFont="1" applyBorder="1" applyAlignment="1">
      <alignment horizontal="center" vertical="center" wrapText="1" shrinkToFit="1"/>
    </xf>
    <xf numFmtId="0" fontId="7" fillId="0" borderId="0" xfId="0" applyFont="1" applyAlignment="1">
      <alignment horizontal="center" vertical="center" shrinkToFi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8" fillId="0" borderId="3" xfId="0" applyFont="1" applyBorder="1" applyAlignment="1">
      <alignment horizontal="right" vertical="center"/>
    </xf>
    <xf numFmtId="0" fontId="9" fillId="0" borderId="3" xfId="0" applyFont="1" applyBorder="1" applyAlignment="1">
      <alignment horizontal="right" vertical="center"/>
    </xf>
    <xf numFmtId="49" fontId="8" fillId="0" borderId="3" xfId="0" applyNumberFormat="1" applyFont="1" applyBorder="1" applyAlignment="1">
      <alignment horizontal="right" vertical="center"/>
    </xf>
    <xf numFmtId="0" fontId="7" fillId="2" borderId="0" xfId="0" applyFont="1" applyFill="1" applyAlignment="1">
      <alignment horizontal="center" vertical="center" shrinkToFit="1"/>
    </xf>
    <xf numFmtId="0" fontId="6" fillId="3" borderId="4" xfId="0" applyFont="1" applyFill="1" applyBorder="1" applyAlignment="1" applyProtection="1">
      <alignment horizontal="center" vertical="center" shrinkToFit="1"/>
      <protection locked="0"/>
    </xf>
    <xf numFmtId="0" fontId="6" fillId="0" borderId="5" xfId="0" applyFont="1" applyBorder="1" applyAlignment="1">
      <alignment horizontal="center" vertical="center" shrinkToFit="1"/>
    </xf>
    <xf numFmtId="0" fontId="6" fillId="0" borderId="2" xfId="0" applyFont="1" applyBorder="1" applyAlignment="1">
      <alignment horizontal="center" vertical="center"/>
    </xf>
    <xf numFmtId="0" fontId="6" fillId="4" borderId="2" xfId="0" applyFont="1" applyFill="1" applyBorder="1" applyAlignment="1">
      <alignment horizontal="center" vertical="center"/>
    </xf>
    <xf numFmtId="0" fontId="10" fillId="0" borderId="0" xfId="0" applyFont="1" applyAlignment="1">
      <alignment vertical="center" shrinkToFi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0" fillId="0" borderId="0" xfId="0" applyAlignment="1" applyProtection="1">
      <alignment vertical="center"/>
      <protection locked="0"/>
    </xf>
    <xf numFmtId="0" fontId="11" fillId="0" borderId="0" xfId="0" applyFont="1" applyAlignment="1" applyProtection="1">
      <alignment vertical="center"/>
      <protection locked="0"/>
    </xf>
    <xf numFmtId="0" fontId="12" fillId="0" borderId="0" xfId="0" applyFont="1" applyAlignment="1" applyProtection="1">
      <alignment vertical="center"/>
      <protection locked="0"/>
    </xf>
    <xf numFmtId="0" fontId="13" fillId="0" borderId="0" xfId="0" applyFont="1" applyAlignment="1" applyProtection="1">
      <alignment vertical="center"/>
      <protection locked="0"/>
    </xf>
    <xf numFmtId="0" fontId="0" fillId="0" borderId="0" xfId="0" applyAlignment="1">
      <alignment vertical="center"/>
    </xf>
    <xf numFmtId="176" fontId="0" fillId="0" borderId="0" xfId="0" applyNumberFormat="1" applyAlignment="1">
      <alignment vertical="center"/>
    </xf>
    <xf numFmtId="176" fontId="14" fillId="0" borderId="0" xfId="0" applyNumberFormat="1" applyFont="1" applyAlignment="1">
      <alignment vertical="center" wrapText="1"/>
    </xf>
    <xf numFmtId="0" fontId="15" fillId="0" borderId="0" xfId="0" applyFont="1" applyAlignment="1">
      <alignment horizontal="right" vertical="center"/>
    </xf>
    <xf numFmtId="177" fontId="6" fillId="5" borderId="8" xfId="0" applyNumberFormat="1" applyFont="1" applyFill="1" applyBorder="1" applyAlignment="1" applyProtection="1">
      <alignment horizontal="center" vertical="center"/>
      <protection locked="0"/>
    </xf>
    <xf numFmtId="0" fontId="16" fillId="0" borderId="9" xfId="0" applyFont="1" applyBorder="1" applyAlignment="1">
      <alignment vertical="center"/>
    </xf>
    <xf numFmtId="31" fontId="17" fillId="6" borderId="0" xfId="0" applyNumberFormat="1" applyFont="1" applyFill="1" applyAlignment="1">
      <alignment vertical="center"/>
    </xf>
    <xf numFmtId="0" fontId="6" fillId="0" borderId="0" xfId="0" applyFont="1" applyAlignment="1" applyProtection="1">
      <alignment horizontal="right" vertical="center"/>
      <protection locked="0"/>
    </xf>
    <xf numFmtId="0" fontId="6" fillId="5" borderId="10" xfId="0" applyFont="1" applyFill="1" applyBorder="1" applyAlignment="1" applyProtection="1">
      <alignment horizontal="center" vertical="center" wrapText="1"/>
      <protection locked="0"/>
    </xf>
    <xf numFmtId="0" fontId="0" fillId="0" borderId="0" xfId="0" applyAlignment="1">
      <alignment horizontal="left" vertical="center"/>
    </xf>
    <xf numFmtId="0" fontId="18" fillId="6" borderId="0" xfId="0" applyFont="1" applyFill="1" applyAlignment="1">
      <alignment horizontal="left" vertical="center" shrinkToFit="1"/>
    </xf>
    <xf numFmtId="31" fontId="19" fillId="0" borderId="0" xfId="0" applyNumberFormat="1" applyFont="1" applyAlignment="1">
      <alignment horizontal="left" vertical="center"/>
    </xf>
    <xf numFmtId="0" fontId="14" fillId="0" borderId="0" xfId="0" applyFont="1" applyAlignment="1">
      <alignment vertical="center" wrapText="1"/>
    </xf>
    <xf numFmtId="0" fontId="20" fillId="0" borderId="0" xfId="0" applyFont="1" applyAlignment="1" applyProtection="1">
      <alignment horizontal="right" vertical="center"/>
      <protection locked="0"/>
    </xf>
    <xf numFmtId="31" fontId="6" fillId="0" borderId="8" xfId="0" applyNumberFormat="1" applyFont="1" applyBorder="1" applyAlignment="1">
      <alignment horizontal="left" vertical="center" shrinkToFit="1"/>
    </xf>
    <xf numFmtId="0" fontId="0" fillId="0" borderId="0" xfId="0" applyAlignment="1" applyProtection="1">
      <alignment horizontal="left" vertical="center" shrinkToFit="1"/>
      <protection locked="0"/>
    </xf>
    <xf numFmtId="0" fontId="0" fillId="0" borderId="0" xfId="0" applyAlignment="1">
      <alignment horizontal="left" vertical="center" shrinkToFit="1"/>
    </xf>
    <xf numFmtId="0" fontId="6" fillId="0" borderId="0" xfId="0" applyFont="1" applyAlignment="1">
      <alignment horizontal="left" vertical="center"/>
    </xf>
    <xf numFmtId="0" fontId="21" fillId="0" borderId="0" xfId="0" applyFont="1" applyAlignment="1">
      <alignment horizontal="left" vertical="center"/>
    </xf>
    <xf numFmtId="0" fontId="14" fillId="0" borderId="0" xfId="0" applyFont="1" applyAlignment="1">
      <alignment vertical="center"/>
    </xf>
    <xf numFmtId="176" fontId="16" fillId="0" borderId="0" xfId="0" quotePrefix="1" applyNumberFormat="1" applyFont="1" applyAlignment="1" applyProtection="1">
      <alignment horizontal="left" vertical="center" indent="1"/>
      <protection locked="0"/>
    </xf>
    <xf numFmtId="0" fontId="22" fillId="0" borderId="0" xfId="0" applyFont="1" applyAlignment="1">
      <alignment horizontal="center" vertical="center" shrinkToFit="1"/>
    </xf>
    <xf numFmtId="0" fontId="0" fillId="0" borderId="0" xfId="0" applyAlignment="1">
      <alignment vertical="center" shrinkToFit="1"/>
    </xf>
    <xf numFmtId="0" fontId="0" fillId="0" borderId="0" xfId="0" applyAlignment="1">
      <alignment vertical="center" shrinkToFit="1"/>
    </xf>
    <xf numFmtId="0" fontId="3" fillId="6" borderId="0" xfId="0" applyFont="1" applyFill="1" applyAlignment="1">
      <alignment vertical="center" shrinkToFit="1"/>
    </xf>
    <xf numFmtId="0" fontId="14" fillId="6" borderId="0" xfId="0" applyFont="1" applyFill="1" applyAlignment="1">
      <alignment vertical="center"/>
    </xf>
    <xf numFmtId="0" fontId="23" fillId="0" borderId="0" xfId="0" applyFont="1" applyAlignment="1">
      <alignment vertical="center"/>
    </xf>
    <xf numFmtId="0" fontId="24" fillId="0" borderId="0" xfId="0" applyFont="1" applyAlignment="1">
      <alignment horizontal="right" vertical="center"/>
    </xf>
    <xf numFmtId="178" fontId="25" fillId="0" borderId="0" xfId="0" applyNumberFormat="1" applyFont="1" applyAlignment="1">
      <alignment horizontal="left" vertical="center"/>
    </xf>
    <xf numFmtId="178" fontId="26" fillId="0" borderId="0" xfId="0" applyNumberFormat="1" applyFont="1" applyAlignment="1">
      <alignment horizontal="left" vertical="center"/>
    </xf>
    <xf numFmtId="0" fontId="27" fillId="0" borderId="0" xfId="0" applyFont="1" applyAlignment="1">
      <alignment horizontal="right" vertical="center"/>
    </xf>
    <xf numFmtId="0" fontId="28" fillId="0" borderId="0" xfId="0" applyFont="1" applyAlignment="1">
      <alignment horizontal="left" vertical="center"/>
    </xf>
    <xf numFmtId="0" fontId="29" fillId="0" borderId="0" xfId="0" applyFont="1" applyAlignment="1">
      <alignment horizontal="right" vertical="center"/>
    </xf>
    <xf numFmtId="0" fontId="0" fillId="0" borderId="0" xfId="0" applyAlignment="1">
      <alignment horizontal="right" vertical="center"/>
    </xf>
    <xf numFmtId="0" fontId="30" fillId="0" borderId="0" xfId="0" applyFont="1" applyAlignment="1">
      <alignment vertical="center" shrinkToFit="1"/>
    </xf>
    <xf numFmtId="0" fontId="31" fillId="0" borderId="0" xfId="0" applyFont="1" applyAlignment="1">
      <alignment vertical="center"/>
    </xf>
    <xf numFmtId="0" fontId="32" fillId="0" borderId="0" xfId="0" applyFont="1" applyAlignment="1">
      <alignment horizontal="left" vertical="center"/>
    </xf>
    <xf numFmtId="0" fontId="32" fillId="0" borderId="0" xfId="0" applyFont="1" applyAlignment="1">
      <alignment horizontal="left" vertical="center" shrinkToFit="1"/>
    </xf>
    <xf numFmtId="0" fontId="0" fillId="7" borderId="0" xfId="0" applyFill="1" applyAlignment="1">
      <alignment vertical="center"/>
    </xf>
    <xf numFmtId="0" fontId="0" fillId="0" borderId="11" xfId="0" applyBorder="1" applyAlignment="1">
      <alignment vertical="center"/>
    </xf>
    <xf numFmtId="0" fontId="6" fillId="0" borderId="5" xfId="0" applyFont="1" applyBorder="1" applyAlignment="1">
      <alignment horizontal="center" vertical="center"/>
    </xf>
    <xf numFmtId="0" fontId="17" fillId="0" borderId="12" xfId="0" applyFont="1" applyBorder="1" applyAlignment="1">
      <alignment horizontal="center" vertical="center"/>
    </xf>
    <xf numFmtId="176" fontId="16" fillId="3" borderId="13" xfId="0" applyNumberFormat="1" applyFont="1" applyFill="1" applyBorder="1" applyAlignment="1" applyProtection="1">
      <alignment horizontal="left" vertical="center" wrapText="1" indent="1"/>
      <protection locked="0"/>
    </xf>
    <xf numFmtId="176" fontId="33" fillId="0" borderId="13" xfId="0" applyNumberFormat="1" applyFont="1" applyBorder="1" applyAlignment="1" applyProtection="1">
      <alignment horizontal="left" vertical="center" indent="1"/>
      <protection locked="0"/>
    </xf>
    <xf numFmtId="0" fontId="9" fillId="0" borderId="13" xfId="0" applyFont="1" applyBorder="1" applyAlignment="1">
      <alignment horizontal="right" vertical="center"/>
    </xf>
    <xf numFmtId="176" fontId="16" fillId="3" borderId="13" xfId="0" quotePrefix="1" applyNumberFormat="1" applyFont="1" applyFill="1" applyBorder="1" applyAlignment="1" applyProtection="1">
      <alignment horizontal="left" vertical="center" wrapText="1" indent="1"/>
      <protection locked="0"/>
    </xf>
    <xf numFmtId="176" fontId="0" fillId="0" borderId="13" xfId="0" applyNumberFormat="1" applyBorder="1" applyAlignment="1" applyProtection="1">
      <alignment horizontal="left" vertical="center" indent="1"/>
      <protection locked="0"/>
    </xf>
    <xf numFmtId="0" fontId="2" fillId="0" borderId="13" xfId="0" applyFont="1" applyBorder="1" applyAlignment="1">
      <alignment vertical="center"/>
    </xf>
    <xf numFmtId="0" fontId="23" fillId="0" borderId="14" xfId="0" applyFont="1" applyBorder="1" applyAlignment="1">
      <alignment vertical="center"/>
    </xf>
    <xf numFmtId="0" fontId="11" fillId="0" borderId="0" xfId="0" applyFont="1" applyAlignment="1">
      <alignment vertical="center"/>
    </xf>
    <xf numFmtId="176" fontId="14" fillId="8" borderId="15" xfId="0" applyNumberFormat="1" applyFont="1" applyFill="1" applyBorder="1" applyAlignment="1">
      <alignment vertical="center"/>
    </xf>
    <xf numFmtId="0" fontId="34" fillId="0" borderId="0" xfId="0" applyFont="1" applyAlignment="1">
      <alignment vertical="center"/>
    </xf>
    <xf numFmtId="0" fontId="17" fillId="0" borderId="16" xfId="0" applyFont="1" applyBorder="1" applyAlignment="1">
      <alignment horizontal="center" vertical="center"/>
    </xf>
    <xf numFmtId="0" fontId="35" fillId="0" borderId="0" xfId="0" applyFont="1" applyAlignment="1">
      <alignment vertical="center"/>
    </xf>
    <xf numFmtId="0" fontId="16" fillId="3" borderId="17" xfId="0" applyFont="1" applyFill="1" applyBorder="1" applyAlignment="1" applyProtection="1">
      <alignment horizontal="left" vertical="center" wrapText="1"/>
      <protection locked="0"/>
    </xf>
    <xf numFmtId="0" fontId="0" fillId="0" borderId="17" xfId="0" applyBorder="1" applyAlignment="1" applyProtection="1">
      <alignment vertical="center"/>
      <protection locked="0"/>
    </xf>
    <xf numFmtId="0" fontId="36" fillId="0" borderId="18" xfId="0" applyFont="1" applyBorder="1" applyAlignment="1">
      <alignment horizontal="right" vertical="center"/>
    </xf>
    <xf numFmtId="0" fontId="16" fillId="3" borderId="18" xfId="0" applyFont="1" applyFill="1" applyBorder="1" applyAlignment="1" applyProtection="1">
      <alignment horizontal="left" vertical="center" wrapText="1"/>
      <protection locked="0"/>
    </xf>
    <xf numFmtId="0" fontId="0" fillId="0" borderId="18" xfId="0" applyBorder="1" applyAlignment="1" applyProtection="1">
      <alignment vertical="center"/>
      <protection locked="0"/>
    </xf>
    <xf numFmtId="0" fontId="0" fillId="0" borderId="19" xfId="0" applyBorder="1" applyAlignment="1" applyProtection="1">
      <alignment vertical="center"/>
      <protection locked="0"/>
    </xf>
    <xf numFmtId="179" fontId="6" fillId="3" borderId="16" xfId="0" applyNumberFormat="1" applyFont="1" applyFill="1" applyBorder="1" applyAlignment="1" applyProtection="1">
      <alignment horizontal="center" vertical="center"/>
      <protection locked="0"/>
    </xf>
    <xf numFmtId="179" fontId="0" fillId="0" borderId="20" xfId="0" applyNumberFormat="1" applyBorder="1" applyAlignment="1" applyProtection="1">
      <alignment vertical="center"/>
      <protection locked="0"/>
    </xf>
    <xf numFmtId="180" fontId="37" fillId="0" borderId="20" xfId="0" applyNumberFormat="1" applyFont="1" applyBorder="1" applyAlignment="1">
      <alignment horizontal="left"/>
    </xf>
    <xf numFmtId="0" fontId="0" fillId="0" borderId="20" xfId="0" applyBorder="1" applyAlignment="1">
      <alignment vertical="center"/>
    </xf>
    <xf numFmtId="0" fontId="23" fillId="0" borderId="19" xfId="0" applyFont="1" applyBorder="1" applyAlignment="1">
      <alignment vertical="center"/>
    </xf>
    <xf numFmtId="0" fontId="6" fillId="2" borderId="21" xfId="0" applyFont="1" applyFill="1" applyBorder="1" applyAlignment="1" applyProtection="1">
      <alignment horizontal="center" vertical="center"/>
      <protection locked="0"/>
    </xf>
    <xf numFmtId="0" fontId="0" fillId="0" borderId="22" xfId="0" applyBorder="1" applyAlignment="1" applyProtection="1">
      <alignment vertical="center"/>
      <protection locked="0"/>
    </xf>
    <xf numFmtId="0" fontId="6" fillId="0" borderId="20" xfId="0" applyFont="1" applyBorder="1" applyAlignment="1">
      <alignment horizontal="left" vertical="center"/>
    </xf>
    <xf numFmtId="0" fontId="0" fillId="0" borderId="20" xfId="0" applyBorder="1" applyAlignment="1">
      <alignment horizontal="left" vertical="center"/>
    </xf>
    <xf numFmtId="0" fontId="0" fillId="0" borderId="3" xfId="0" applyBorder="1" applyAlignment="1">
      <alignment vertical="center"/>
    </xf>
    <xf numFmtId="0" fontId="6" fillId="3" borderId="3" xfId="0" applyFont="1" applyFill="1" applyBorder="1" applyAlignment="1" applyProtection="1">
      <alignment horizontal="left" vertical="center"/>
      <protection locked="0"/>
    </xf>
    <xf numFmtId="0" fontId="0" fillId="0" borderId="3" xfId="0" applyBorder="1" applyAlignment="1" applyProtection="1">
      <alignment vertical="center"/>
      <protection locked="0"/>
    </xf>
    <xf numFmtId="0" fontId="0" fillId="0" borderId="23" xfId="0" applyBorder="1" applyAlignment="1" applyProtection="1">
      <alignment vertical="center"/>
      <protection locked="0"/>
    </xf>
    <xf numFmtId="181" fontId="14" fillId="8" borderId="15" xfId="0" applyNumberFormat="1" applyFont="1" applyFill="1" applyBorder="1" applyAlignment="1">
      <alignment vertical="center"/>
    </xf>
    <xf numFmtId="0" fontId="38" fillId="0" borderId="0" xfId="0" applyFont="1" applyAlignment="1">
      <alignment vertical="center" wrapText="1"/>
    </xf>
    <xf numFmtId="0" fontId="6" fillId="3" borderId="24" xfId="0" applyFont="1" applyFill="1" applyBorder="1" applyAlignment="1" applyProtection="1">
      <alignment horizontal="left" vertical="center" wrapText="1"/>
      <protection locked="0"/>
    </xf>
    <xf numFmtId="0" fontId="0" fillId="0" borderId="13" xfId="0" applyBorder="1" applyAlignment="1" applyProtection="1">
      <alignment vertical="center"/>
      <protection locked="0"/>
    </xf>
    <xf numFmtId="0" fontId="0" fillId="0" borderId="14" xfId="0" applyBorder="1" applyAlignment="1" applyProtection="1">
      <alignment vertical="center"/>
      <protection locked="0"/>
    </xf>
    <xf numFmtId="0" fontId="6" fillId="3" borderId="24" xfId="0" applyFont="1" applyFill="1"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39" fillId="0" borderId="13" xfId="0" applyFont="1" applyBorder="1" applyAlignment="1">
      <alignment horizontal="left" vertical="top" indent="1" shrinkToFit="1"/>
    </xf>
    <xf numFmtId="0" fontId="39" fillId="0" borderId="14" xfId="0" applyFont="1" applyBorder="1" applyAlignment="1">
      <alignment horizontal="left" vertical="top" indent="1" shrinkToFit="1"/>
    </xf>
    <xf numFmtId="176" fontId="14" fillId="2" borderId="15" xfId="0" applyNumberFormat="1" applyFont="1" applyFill="1" applyBorder="1" applyAlignment="1">
      <alignment vertical="center"/>
    </xf>
    <xf numFmtId="0" fontId="0" fillId="3" borderId="13" xfId="0" applyFill="1" applyBorder="1" applyAlignment="1" applyProtection="1">
      <alignment horizontal="left" vertical="center"/>
      <protection locked="0"/>
    </xf>
    <xf numFmtId="0" fontId="6" fillId="0" borderId="5" xfId="0" applyFont="1" applyBorder="1" applyAlignment="1">
      <alignment horizontal="center" vertical="center" wrapText="1"/>
    </xf>
    <xf numFmtId="0" fontId="6" fillId="9" borderId="24" xfId="0" applyFont="1" applyFill="1" applyBorder="1" applyAlignment="1">
      <alignment horizontal="center" vertical="center" shrinkToFit="1"/>
    </xf>
    <xf numFmtId="0" fontId="0" fillId="9" borderId="13" xfId="0" applyFill="1" applyBorder="1" applyAlignment="1">
      <alignment horizontal="center" vertical="center" shrinkToFit="1"/>
    </xf>
    <xf numFmtId="0" fontId="6" fillId="3" borderId="13" xfId="0" applyFont="1" applyFill="1" applyBorder="1" applyAlignment="1" applyProtection="1">
      <alignment horizontal="center" vertical="top"/>
      <protection locked="0"/>
    </xf>
    <xf numFmtId="0" fontId="6" fillId="0" borderId="13" xfId="0" applyFont="1" applyBorder="1" applyAlignment="1">
      <alignment horizontal="center" vertical="top"/>
    </xf>
    <xf numFmtId="0" fontId="6" fillId="0" borderId="13" xfId="0" applyFont="1" applyBorder="1" applyAlignment="1">
      <alignment horizontal="center" vertical="center"/>
    </xf>
    <xf numFmtId="0" fontId="0" fillId="0" borderId="14" xfId="0" applyBorder="1" applyAlignment="1">
      <alignment vertical="center"/>
    </xf>
    <xf numFmtId="0" fontId="33" fillId="0" borderId="0" xfId="0" applyFont="1" applyAlignment="1">
      <alignment vertical="center"/>
    </xf>
    <xf numFmtId="0" fontId="40" fillId="10" borderId="1" xfId="0" applyFont="1" applyFill="1" applyBorder="1" applyAlignment="1">
      <alignment horizontal="center" vertical="center"/>
    </xf>
    <xf numFmtId="0" fontId="6" fillId="0" borderId="5" xfId="0" applyFont="1" applyBorder="1" applyAlignment="1">
      <alignment horizontal="center" vertical="center" wrapText="1" shrinkToFit="1"/>
    </xf>
    <xf numFmtId="0" fontId="17" fillId="3" borderId="25" xfId="0" applyFont="1" applyFill="1" applyBorder="1" applyAlignment="1" applyProtection="1">
      <alignment horizontal="left" vertical="top" wrapText="1" indent="1" shrinkToFit="1"/>
      <protection locked="0"/>
    </xf>
    <xf numFmtId="0" fontId="41" fillId="3" borderId="3" xfId="0" applyFont="1" applyFill="1" applyBorder="1" applyAlignment="1" applyProtection="1">
      <alignment horizontal="left" vertical="top" wrapText="1" indent="1"/>
      <protection locked="0"/>
    </xf>
    <xf numFmtId="0" fontId="11" fillId="7" borderId="0" xfId="0" applyFont="1" applyFill="1" applyAlignment="1">
      <alignment vertical="center"/>
    </xf>
    <xf numFmtId="0" fontId="32" fillId="0" borderId="0" xfId="0" applyFont="1" applyAlignment="1">
      <alignment vertical="center" wrapText="1"/>
    </xf>
    <xf numFmtId="0" fontId="6" fillId="2" borderId="26" xfId="0" applyFont="1" applyFill="1" applyBorder="1" applyAlignment="1" applyProtection="1">
      <alignment horizontal="center" vertical="center" wrapText="1"/>
      <protection locked="0"/>
    </xf>
    <xf numFmtId="0" fontId="0" fillId="0" borderId="27" xfId="0" applyBorder="1" applyAlignment="1" applyProtection="1">
      <alignment vertical="center"/>
      <protection locked="0"/>
    </xf>
    <xf numFmtId="0" fontId="0" fillId="0" borderId="27" xfId="0" applyBorder="1" applyAlignment="1">
      <alignment horizontal="left" vertical="top"/>
    </xf>
    <xf numFmtId="0" fontId="16" fillId="0" borderId="27" xfId="0" applyFont="1" applyBorder="1" applyAlignment="1">
      <alignment horizontal="right" vertical="center"/>
    </xf>
    <xf numFmtId="49" fontId="33" fillId="0" borderId="27" xfId="0" applyNumberFormat="1" applyFont="1" applyBorder="1" applyAlignment="1">
      <alignment horizontal="center" vertical="top"/>
    </xf>
    <xf numFmtId="49" fontId="0" fillId="0" borderId="27" xfId="0" applyNumberFormat="1" applyBorder="1" applyAlignment="1">
      <alignment horizontal="center" vertical="top"/>
    </xf>
    <xf numFmtId="0" fontId="23" fillId="0" borderId="27" xfId="0" applyFont="1" applyBorder="1" applyAlignment="1">
      <alignment horizontal="left" vertical="top"/>
    </xf>
    <xf numFmtId="0" fontId="23" fillId="0" borderId="28" xfId="0" applyFont="1" applyBorder="1" applyAlignment="1">
      <alignment vertical="center"/>
    </xf>
    <xf numFmtId="0" fontId="42" fillId="0" borderId="0" xfId="0" applyFont="1" applyAlignment="1">
      <alignment vertical="center" wrapText="1"/>
    </xf>
    <xf numFmtId="176" fontId="14" fillId="10" borderId="15" xfId="0" applyNumberFormat="1" applyFont="1" applyFill="1" applyBorder="1" applyAlignment="1">
      <alignment vertical="center"/>
    </xf>
    <xf numFmtId="0" fontId="19" fillId="0" borderId="0" xfId="0" applyFont="1" applyAlignment="1">
      <alignment vertical="center" wrapText="1"/>
    </xf>
    <xf numFmtId="0" fontId="6" fillId="2" borderId="16" xfId="0" applyFont="1" applyFill="1" applyBorder="1" applyAlignment="1" applyProtection="1">
      <alignment horizontal="center" vertical="center" wrapText="1"/>
      <protection locked="0"/>
    </xf>
    <xf numFmtId="0" fontId="0" fillId="0" borderId="20" xfId="0" applyBorder="1" applyAlignment="1" applyProtection="1">
      <alignment vertical="center"/>
      <protection locked="0"/>
    </xf>
    <xf numFmtId="0" fontId="0" fillId="0" borderId="20" xfId="0" applyBorder="1" applyAlignment="1">
      <alignment horizontal="left" vertical="top"/>
    </xf>
    <xf numFmtId="0" fontId="16" fillId="0" borderId="20" xfId="0" applyFont="1" applyBorder="1" applyAlignment="1">
      <alignment horizontal="right" vertical="center"/>
    </xf>
    <xf numFmtId="49" fontId="33" fillId="0" borderId="20" xfId="0" applyNumberFormat="1" applyFont="1" applyBorder="1" applyAlignment="1">
      <alignment horizontal="center" vertical="top"/>
    </xf>
    <xf numFmtId="49" fontId="0" fillId="0" borderId="20" xfId="0" applyNumberFormat="1" applyBorder="1" applyAlignment="1">
      <alignment horizontal="center" vertical="top"/>
    </xf>
    <xf numFmtId="0" fontId="23" fillId="0" borderId="20" xfId="0" applyFont="1" applyBorder="1" applyAlignment="1">
      <alignment horizontal="left" vertical="top"/>
    </xf>
    <xf numFmtId="179" fontId="6" fillId="3" borderId="24" xfId="0" applyNumberFormat="1" applyFont="1" applyFill="1" applyBorder="1" applyAlignment="1" applyProtection="1">
      <alignment horizontal="center" vertical="center"/>
      <protection locked="0"/>
    </xf>
    <xf numFmtId="179" fontId="0" fillId="0" borderId="13" xfId="0" applyNumberFormat="1" applyBorder="1" applyAlignment="1" applyProtection="1">
      <alignment vertical="center"/>
      <protection locked="0"/>
    </xf>
    <xf numFmtId="180" fontId="37" fillId="0" borderId="13" xfId="0" applyNumberFormat="1" applyFont="1" applyBorder="1" applyAlignment="1">
      <alignment horizontal="left"/>
    </xf>
    <xf numFmtId="0" fontId="0" fillId="0" borderId="13" xfId="0" applyBorder="1" applyAlignment="1">
      <alignment vertical="center"/>
    </xf>
    <xf numFmtId="0" fontId="14" fillId="0" borderId="0" xfId="0" applyFont="1" applyAlignment="1">
      <alignment horizontal="center" vertical="top"/>
    </xf>
    <xf numFmtId="0" fontId="6" fillId="2" borderId="24" xfId="0" applyFont="1" applyFill="1" applyBorder="1" applyAlignment="1" applyProtection="1">
      <alignment horizontal="center" vertical="center" wrapText="1"/>
      <protection locked="0"/>
    </xf>
    <xf numFmtId="0" fontId="0" fillId="0" borderId="13" xfId="0" applyBorder="1" applyAlignment="1">
      <alignment horizontal="left" vertical="top"/>
    </xf>
    <xf numFmtId="0" fontId="16" fillId="0" borderId="13" xfId="0" applyFont="1" applyBorder="1" applyAlignment="1">
      <alignment horizontal="right" vertical="center"/>
    </xf>
    <xf numFmtId="49" fontId="33" fillId="0" borderId="13" xfId="0" applyNumberFormat="1" applyFont="1" applyBorder="1" applyAlignment="1">
      <alignment horizontal="center" vertical="top"/>
    </xf>
    <xf numFmtId="49" fontId="0" fillId="0" borderId="13" xfId="0" applyNumberFormat="1" applyBorder="1" applyAlignment="1">
      <alignment horizontal="center" vertical="top"/>
    </xf>
    <xf numFmtId="0" fontId="23" fillId="0" borderId="13" xfId="0" applyFont="1" applyBorder="1" applyAlignment="1">
      <alignment horizontal="left" vertical="top"/>
    </xf>
    <xf numFmtId="176" fontId="14" fillId="10" borderId="0" xfId="0" applyNumberFormat="1" applyFont="1" applyFill="1" applyAlignment="1">
      <alignment vertical="center"/>
    </xf>
    <xf numFmtId="0" fontId="6" fillId="3" borderId="24" xfId="0" applyFont="1" applyFill="1" applyBorder="1" applyAlignment="1" applyProtection="1">
      <alignment horizontal="center" vertical="center"/>
      <protection locked="0"/>
    </xf>
    <xf numFmtId="0" fontId="0" fillId="0" borderId="13" xfId="0" applyBorder="1" applyAlignment="1" applyProtection="1">
      <alignment horizontal="center" vertical="center"/>
      <protection locked="0"/>
    </xf>
    <xf numFmtId="14" fontId="0" fillId="0" borderId="13" xfId="0" applyNumberFormat="1" applyBorder="1" applyAlignment="1">
      <alignment vertical="center"/>
    </xf>
    <xf numFmtId="0" fontId="6" fillId="2" borderId="24" xfId="0" applyFont="1" applyFill="1" applyBorder="1" applyAlignment="1" applyProtection="1">
      <alignment vertical="center"/>
      <protection locked="0"/>
    </xf>
    <xf numFmtId="0" fontId="6" fillId="0" borderId="24" xfId="0" applyFont="1" applyBorder="1" applyAlignment="1">
      <alignment horizontal="center" vertical="center" wrapText="1"/>
    </xf>
    <xf numFmtId="0" fontId="6" fillId="0" borderId="0" xfId="0" applyFont="1" applyAlignment="1">
      <alignment horizontal="center" vertical="top" wrapText="1"/>
    </xf>
    <xf numFmtId="0" fontId="0" fillId="0" borderId="0" xfId="0" applyAlignment="1">
      <alignment horizontal="center" vertical="top" wrapText="1"/>
    </xf>
    <xf numFmtId="0" fontId="6" fillId="0" borderId="0" xfId="0" applyFont="1" applyAlignment="1">
      <alignment horizontal="center" vertical="top"/>
    </xf>
    <xf numFmtId="0" fontId="6" fillId="3" borderId="0" xfId="0" applyFont="1" applyFill="1" applyAlignment="1" applyProtection="1">
      <alignment horizontal="center" vertical="top"/>
      <protection locked="0"/>
    </xf>
    <xf numFmtId="0" fontId="6" fillId="0" borderId="0" xfId="0" applyFont="1" applyAlignment="1">
      <alignment horizontal="center" vertical="center"/>
    </xf>
    <xf numFmtId="0" fontId="0" fillId="0" borderId="29" xfId="0" applyBorder="1" applyAlignment="1">
      <alignment vertical="center"/>
    </xf>
    <xf numFmtId="14" fontId="6" fillId="0" borderId="24" xfId="0" applyNumberFormat="1" applyFont="1" applyBorder="1" applyAlignment="1">
      <alignment vertical="center"/>
    </xf>
    <xf numFmtId="0" fontId="41" fillId="2" borderId="13" xfId="0" applyFont="1" applyFill="1" applyBorder="1" applyAlignment="1" applyProtection="1">
      <alignment vertical="center"/>
      <protection locked="0"/>
    </xf>
    <xf numFmtId="14" fontId="43" fillId="0" borderId="13" xfId="0" applyNumberFormat="1" applyFont="1" applyBorder="1" applyAlignment="1">
      <alignment horizontal="right" vertical="center"/>
    </xf>
    <xf numFmtId="14" fontId="0" fillId="3" borderId="13" xfId="0" applyNumberFormat="1" applyFill="1" applyBorder="1" applyAlignment="1" applyProtection="1">
      <alignment vertical="center"/>
      <protection locked="0"/>
    </xf>
    <xf numFmtId="0" fontId="0" fillId="3" borderId="13" xfId="0" applyFill="1" applyBorder="1" applyAlignment="1" applyProtection="1">
      <alignment vertical="center"/>
      <protection locked="0"/>
    </xf>
    <xf numFmtId="0" fontId="0" fillId="3" borderId="14" xfId="0" applyFill="1" applyBorder="1" applyAlignment="1" applyProtection="1">
      <alignment vertical="center"/>
      <protection locked="0"/>
    </xf>
    <xf numFmtId="0" fontId="6" fillId="0" borderId="13" xfId="0" applyFont="1" applyBorder="1" applyAlignment="1">
      <alignment horizontal="center" vertical="top" wrapText="1"/>
    </xf>
    <xf numFmtId="0" fontId="0" fillId="0" borderId="13" xfId="0" applyBorder="1" applyAlignment="1">
      <alignment horizontal="center" vertical="top" wrapText="1"/>
    </xf>
    <xf numFmtId="49" fontId="6" fillId="3" borderId="24" xfId="0" applyNumberFormat="1" applyFont="1" applyFill="1" applyBorder="1" applyAlignment="1" applyProtection="1">
      <alignment horizontal="center" vertical="center"/>
      <protection locked="0"/>
    </xf>
    <xf numFmtId="49" fontId="0" fillId="0" borderId="13" xfId="0" applyNumberFormat="1" applyBorder="1" applyAlignment="1" applyProtection="1">
      <alignment horizontal="center" vertical="center"/>
      <protection locked="0"/>
    </xf>
    <xf numFmtId="0" fontId="6" fillId="0" borderId="26" xfId="0" applyFont="1" applyBorder="1" applyAlignment="1">
      <alignment horizontal="center" vertical="center" wrapText="1"/>
    </xf>
    <xf numFmtId="0" fontId="6" fillId="0" borderId="27" xfId="0" applyFont="1" applyBorder="1" applyAlignment="1">
      <alignment horizontal="center" vertical="top" wrapText="1"/>
    </xf>
    <xf numFmtId="0" fontId="0" fillId="0" borderId="27" xfId="0" applyBorder="1" applyAlignment="1">
      <alignment horizontal="center" vertical="top" wrapText="1"/>
    </xf>
    <xf numFmtId="0" fontId="6" fillId="3" borderId="27" xfId="0" applyFont="1" applyFill="1" applyBorder="1" applyAlignment="1" applyProtection="1">
      <alignment horizontal="center" vertical="top"/>
      <protection locked="0"/>
    </xf>
    <xf numFmtId="0" fontId="6" fillId="0" borderId="27" xfId="0" applyFont="1" applyBorder="1" applyAlignment="1">
      <alignment horizontal="center" vertical="top"/>
    </xf>
    <xf numFmtId="0" fontId="6" fillId="0" borderId="25" xfId="0" applyFont="1" applyBorder="1" applyAlignment="1">
      <alignment horizontal="center" vertical="center" wrapText="1"/>
    </xf>
    <xf numFmtId="0" fontId="6" fillId="0" borderId="3" xfId="0" applyFont="1" applyBorder="1" applyAlignment="1">
      <alignment horizontal="center" vertical="top" wrapText="1"/>
    </xf>
    <xf numFmtId="0" fontId="0" fillId="0" borderId="3" xfId="0" applyBorder="1" applyAlignment="1">
      <alignment horizontal="center" vertical="top" wrapText="1"/>
    </xf>
    <xf numFmtId="0" fontId="6" fillId="3" borderId="3" xfId="0" applyFont="1" applyFill="1" applyBorder="1" applyAlignment="1" applyProtection="1">
      <alignment horizontal="center" vertical="top"/>
      <protection locked="0"/>
    </xf>
    <xf numFmtId="0" fontId="6" fillId="0" borderId="3" xfId="0" applyFont="1" applyBorder="1" applyAlignment="1">
      <alignment horizontal="center" vertical="top"/>
    </xf>
    <xf numFmtId="0" fontId="6" fillId="0" borderId="24" xfId="0" applyFont="1" applyBorder="1" applyAlignment="1">
      <alignment horizontal="center" vertical="center"/>
    </xf>
    <xf numFmtId="0" fontId="6" fillId="2" borderId="5" xfId="0" applyFont="1" applyFill="1" applyBorder="1" applyAlignment="1" applyProtection="1">
      <alignment horizontal="left" vertical="center" shrinkToFit="1"/>
      <protection locked="0"/>
    </xf>
    <xf numFmtId="0" fontId="0" fillId="2" borderId="3" xfId="0" applyFill="1" applyBorder="1" applyAlignment="1" applyProtection="1">
      <alignment horizontal="left" vertical="center" shrinkToFit="1"/>
      <protection locked="0"/>
    </xf>
    <xf numFmtId="0" fontId="0" fillId="0" borderId="3" xfId="0" applyBorder="1" applyAlignment="1">
      <alignment horizontal="left" vertical="center"/>
    </xf>
    <xf numFmtId="0" fontId="44" fillId="6" borderId="30" xfId="0" applyFont="1" applyFill="1" applyBorder="1" applyAlignment="1">
      <alignment horizontal="center" vertical="center" shrinkToFit="1"/>
    </xf>
    <xf numFmtId="0" fontId="45" fillId="0" borderId="0" xfId="0" applyFont="1" applyAlignment="1">
      <alignment horizontal="left"/>
    </xf>
    <xf numFmtId="0" fontId="6" fillId="6" borderId="0" xfId="0" applyFont="1" applyFill="1" applyAlignment="1">
      <alignment horizontal="left" vertical="center" indent="1"/>
    </xf>
    <xf numFmtId="0" fontId="46" fillId="6" borderId="17" xfId="0" applyFont="1" applyFill="1" applyBorder="1" applyAlignment="1">
      <alignment vertical="top" wrapText="1" shrinkToFit="1"/>
    </xf>
    <xf numFmtId="0" fontId="46" fillId="0" borderId="17" xfId="0" applyFont="1" applyBorder="1" applyAlignment="1">
      <alignment vertical="top" wrapText="1" shrinkToFit="1"/>
    </xf>
    <xf numFmtId="0" fontId="6" fillId="3" borderId="5" xfId="0" applyFont="1" applyFill="1" applyBorder="1" applyAlignment="1" applyProtection="1">
      <alignment horizontal="center" vertical="center" wrapText="1"/>
      <protection locked="0"/>
    </xf>
    <xf numFmtId="0" fontId="0" fillId="3" borderId="3" xfId="0" applyFill="1" applyBorder="1" applyAlignment="1" applyProtection="1">
      <alignment vertical="center"/>
      <protection locked="0"/>
    </xf>
    <xf numFmtId="0" fontId="6" fillId="0" borderId="3" xfId="0" applyFont="1" applyBorder="1" applyAlignment="1">
      <alignment horizontal="left" vertical="center"/>
    </xf>
    <xf numFmtId="0" fontId="23" fillId="0" borderId="31" xfId="0" applyFont="1" applyBorder="1" applyAlignment="1">
      <alignment vertical="center"/>
    </xf>
    <xf numFmtId="179" fontId="14" fillId="10" borderId="15" xfId="0" applyNumberFormat="1" applyFont="1" applyFill="1" applyBorder="1" applyAlignment="1">
      <alignment vertical="center"/>
    </xf>
    <xf numFmtId="0" fontId="47" fillId="0" borderId="0" xfId="0" applyFont="1" applyAlignment="1">
      <alignment vertical="center"/>
    </xf>
    <xf numFmtId="0" fontId="6" fillId="0" borderId="32" xfId="0" applyFont="1" applyBorder="1" applyAlignment="1">
      <alignment horizontal="center" vertical="center" wrapText="1"/>
    </xf>
    <xf numFmtId="49" fontId="17" fillId="3" borderId="5" xfId="0" applyNumberFormat="1" applyFont="1" applyFill="1" applyBorder="1" applyAlignment="1" applyProtection="1">
      <alignment horizontal="left" vertical="center" wrapText="1" indent="1"/>
      <protection locked="0"/>
    </xf>
    <xf numFmtId="49" fontId="41" fillId="0" borderId="3" xfId="0" applyNumberFormat="1" applyFont="1" applyBorder="1" applyAlignment="1" applyProtection="1">
      <alignment horizontal="left" vertical="center" wrapText="1"/>
      <protection locked="0"/>
    </xf>
    <xf numFmtId="0" fontId="49" fillId="6" borderId="3" xfId="0" applyFont="1" applyFill="1" applyBorder="1" applyAlignment="1">
      <alignment horizontal="right" vertical="center" wrapText="1"/>
    </xf>
    <xf numFmtId="0" fontId="19" fillId="3" borderId="3" xfId="0" applyFont="1" applyFill="1" applyBorder="1" applyAlignment="1" applyProtection="1">
      <alignment horizontal="center" vertical="center"/>
      <protection locked="0"/>
    </xf>
    <xf numFmtId="0" fontId="50" fillId="0" borderId="31" xfId="0" applyFont="1" applyBorder="1" applyAlignment="1">
      <alignment vertical="center"/>
    </xf>
    <xf numFmtId="0" fontId="51" fillId="0" borderId="0" xfId="0" applyFont="1" applyAlignment="1">
      <alignment vertical="center"/>
    </xf>
    <xf numFmtId="0" fontId="0" fillId="0" borderId="33" xfId="0" applyBorder="1" applyAlignment="1">
      <alignment horizontal="center" vertical="center"/>
    </xf>
    <xf numFmtId="0" fontId="17" fillId="3" borderId="5" xfId="0" applyFont="1" applyFill="1" applyBorder="1" applyAlignment="1" applyProtection="1">
      <alignment horizontal="left" vertical="center" wrapText="1" indent="1"/>
      <protection locked="0"/>
    </xf>
    <xf numFmtId="0" fontId="41" fillId="0" borderId="3" xfId="0" applyFont="1" applyBorder="1" applyAlignment="1" applyProtection="1">
      <alignment horizontal="left" vertical="center" wrapText="1"/>
      <protection locked="0"/>
    </xf>
    <xf numFmtId="56" fontId="6" fillId="3" borderId="5" xfId="0" applyNumberFormat="1" applyFont="1" applyFill="1" applyBorder="1" applyAlignment="1" applyProtection="1">
      <alignment horizontal="center" vertical="center"/>
      <protection locked="0"/>
    </xf>
    <xf numFmtId="0" fontId="6" fillId="6" borderId="3" xfId="0" applyFont="1" applyFill="1" applyBorder="1" applyAlignment="1">
      <alignment horizontal="left" vertical="center"/>
    </xf>
    <xf numFmtId="56" fontId="52" fillId="3" borderId="5" xfId="1" applyNumberFormat="1" applyFill="1" applyBorder="1" applyAlignment="1" applyProtection="1">
      <alignment horizontal="left" vertical="center"/>
      <protection locked="0"/>
    </xf>
    <xf numFmtId="0" fontId="53" fillId="0" borderId="20" xfId="0" applyFont="1" applyBorder="1" applyAlignment="1">
      <alignment horizontal="left"/>
    </xf>
    <xf numFmtId="0" fontId="54" fillId="0" borderId="20" xfId="0" applyFont="1" applyBorder="1" applyAlignment="1">
      <alignment horizontal="right" vertical="top"/>
    </xf>
    <xf numFmtId="0" fontId="34" fillId="0" borderId="0" xfId="0" applyFont="1" applyAlignment="1">
      <alignment vertical="top" wrapText="1"/>
    </xf>
    <xf numFmtId="0" fontId="19" fillId="0" borderId="5" xfId="0" applyFont="1" applyBorder="1" applyAlignment="1">
      <alignment horizontal="center" vertical="center"/>
    </xf>
    <xf numFmtId="0" fontId="14" fillId="0" borderId="3" xfId="0" applyFont="1" applyBorder="1" applyAlignment="1">
      <alignment horizontal="center" vertical="center"/>
    </xf>
    <xf numFmtId="0" fontId="14" fillId="0" borderId="31" xfId="0" applyFont="1" applyBorder="1" applyAlignment="1">
      <alignment horizontal="center" vertical="center"/>
    </xf>
    <xf numFmtId="0" fontId="19" fillId="2" borderId="5" xfId="0" applyFont="1" applyFill="1" applyBorder="1" applyAlignment="1" applyProtection="1">
      <alignment vertical="top"/>
      <protection locked="0"/>
    </xf>
    <xf numFmtId="0" fontId="6" fillId="0" borderId="3" xfId="0" applyFont="1" applyBorder="1" applyAlignment="1" applyProtection="1">
      <alignment vertical="top"/>
      <protection locked="0"/>
    </xf>
    <xf numFmtId="0" fontId="51" fillId="0" borderId="3" xfId="0" applyFont="1" applyBorder="1" applyAlignment="1">
      <alignment vertical="top"/>
    </xf>
    <xf numFmtId="0" fontId="54" fillId="0" borderId="3" xfId="0" applyFont="1" applyBorder="1" applyAlignment="1">
      <alignment horizontal="right" vertical="top"/>
    </xf>
    <xf numFmtId="0" fontId="55" fillId="0" borderId="31" xfId="0" applyFont="1" applyBorder="1" applyAlignment="1">
      <alignment horizontal="right" vertical="top"/>
    </xf>
    <xf numFmtId="176" fontId="14" fillId="0" borderId="15" xfId="0" applyNumberFormat="1" applyFont="1" applyBorder="1" applyAlignment="1">
      <alignment vertical="center"/>
    </xf>
    <xf numFmtId="0" fontId="56" fillId="0" borderId="0" xfId="0" applyFont="1" applyAlignment="1">
      <alignment horizontal="right" vertical="center"/>
    </xf>
    <xf numFmtId="0" fontId="57" fillId="0" borderId="5" xfId="0" applyFont="1" applyBorder="1" applyAlignment="1">
      <alignment horizontal="center" vertical="center" shrinkToFit="1"/>
    </xf>
    <xf numFmtId="0" fontId="58" fillId="0" borderId="3" xfId="0" applyFont="1" applyBorder="1" applyAlignment="1">
      <alignment vertical="center"/>
    </xf>
    <xf numFmtId="0" fontId="58" fillId="0" borderId="31" xfId="0" applyFont="1" applyBorder="1" applyAlignment="1">
      <alignment vertical="center"/>
    </xf>
    <xf numFmtId="0" fontId="6" fillId="3" borderId="5" xfId="0" applyFont="1" applyFill="1" applyBorder="1" applyAlignment="1" applyProtection="1">
      <alignment horizontal="center" vertical="center"/>
      <protection locked="0"/>
    </xf>
    <xf numFmtId="0" fontId="33" fillId="0" borderId="3" xfId="0" applyFont="1" applyBorder="1" applyAlignment="1">
      <alignment horizontal="center" vertical="top"/>
    </xf>
    <xf numFmtId="0" fontId="23" fillId="0" borderId="3" xfId="0" applyFont="1" applyBorder="1" applyAlignment="1">
      <alignment horizontal="left" vertical="top"/>
    </xf>
    <xf numFmtId="0" fontId="23" fillId="0" borderId="23" xfId="0" applyFont="1" applyBorder="1" applyAlignment="1">
      <alignment vertical="center"/>
    </xf>
    <xf numFmtId="0" fontId="24" fillId="0" borderId="0" xfId="0" applyFont="1" applyAlignment="1">
      <alignment vertical="center"/>
    </xf>
    <xf numFmtId="0" fontId="59" fillId="10" borderId="1" xfId="0" applyFont="1" applyFill="1" applyBorder="1" applyAlignment="1">
      <alignment horizontal="center" vertical="center"/>
    </xf>
    <xf numFmtId="0" fontId="6" fillId="0" borderId="5" xfId="0" applyFont="1" applyBorder="1" applyAlignment="1">
      <alignment horizontal="center" vertical="center" shrinkToFit="1"/>
    </xf>
    <xf numFmtId="0" fontId="0" fillId="0" borderId="3" xfId="0" applyBorder="1" applyAlignment="1">
      <alignment vertical="center"/>
    </xf>
    <xf numFmtId="0" fontId="0" fillId="0" borderId="31" xfId="0" applyBorder="1" applyAlignment="1">
      <alignment vertical="center"/>
    </xf>
    <xf numFmtId="0" fontId="6" fillId="3" borderId="5" xfId="0" applyFont="1" applyFill="1" applyBorder="1" applyAlignment="1" applyProtection="1">
      <alignment horizontal="left" vertical="center" shrinkToFit="1"/>
      <protection locked="0"/>
    </xf>
    <xf numFmtId="0" fontId="0" fillId="0" borderId="3" xfId="0" applyBorder="1" applyAlignment="1" applyProtection="1">
      <alignment horizontal="left" shrinkToFit="1"/>
      <protection locked="0"/>
    </xf>
    <xf numFmtId="0" fontId="0" fillId="0" borderId="23" xfId="0" applyBorder="1" applyAlignment="1" applyProtection="1">
      <alignment horizontal="left" shrinkToFit="1"/>
      <protection locked="0"/>
    </xf>
    <xf numFmtId="0" fontId="6" fillId="0" borderId="5" xfId="0" applyFont="1" applyBorder="1" applyAlignment="1" applyProtection="1">
      <alignment horizontal="center" vertical="center" wrapText="1"/>
      <protection locked="0"/>
    </xf>
    <xf numFmtId="0" fontId="8" fillId="0" borderId="3" xfId="0" applyFont="1" applyBorder="1" applyAlignment="1" applyProtection="1">
      <alignment horizontal="right" vertical="center"/>
      <protection locked="0"/>
    </xf>
    <xf numFmtId="0" fontId="6" fillId="2" borderId="3" xfId="0" applyFont="1" applyFill="1" applyBorder="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0" fillId="0" borderId="29" xfId="0" applyBorder="1" applyAlignment="1" applyProtection="1">
      <alignment vertical="center"/>
      <protection locked="0"/>
    </xf>
    <xf numFmtId="0" fontId="6" fillId="2" borderId="34" xfId="0" applyFont="1" applyFill="1" applyBorder="1" applyAlignment="1" applyProtection="1">
      <alignment horizontal="center" vertical="center" wrapText="1"/>
      <protection locked="0"/>
    </xf>
    <xf numFmtId="0" fontId="6" fillId="0" borderId="4" xfId="0" applyFont="1" applyBorder="1" applyAlignment="1" applyProtection="1">
      <alignment horizontal="center" vertical="center" shrinkToFit="1"/>
      <protection locked="0"/>
    </xf>
    <xf numFmtId="0" fontId="60" fillId="0" borderId="3" xfId="0" applyFont="1" applyBorder="1" applyAlignment="1">
      <alignment horizontal="right" vertical="center"/>
    </xf>
    <xf numFmtId="0" fontId="61" fillId="0" borderId="3" xfId="0" applyFont="1" applyBorder="1" applyAlignment="1">
      <alignment horizontal="right" vertical="center"/>
    </xf>
    <xf numFmtId="0" fontId="62" fillId="0" borderId="22" xfId="0" applyFont="1" applyBorder="1" applyAlignment="1">
      <alignment horizontal="left" vertical="center" wrapText="1"/>
    </xf>
    <xf numFmtId="0" fontId="62" fillId="0" borderId="22" xfId="0" applyFont="1" applyBorder="1" applyAlignment="1">
      <alignment vertical="center" wrapText="1"/>
    </xf>
    <xf numFmtId="0" fontId="62" fillId="0" borderId="35" xfId="0" applyFont="1" applyBorder="1" applyAlignment="1">
      <alignment vertical="center" wrapText="1"/>
    </xf>
    <xf numFmtId="0" fontId="6" fillId="2" borderId="3" xfId="0" applyFont="1" applyFill="1"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1" fillId="0" borderId="3" xfId="0" applyFont="1" applyBorder="1" applyAlignment="1">
      <alignment horizontal="left" vertical="center" shrinkToFit="1"/>
    </xf>
    <xf numFmtId="0" fontId="0" fillId="0" borderId="3" xfId="0" applyBorder="1" applyAlignment="1">
      <alignment vertical="center" shrinkToFit="1"/>
    </xf>
    <xf numFmtId="0" fontId="0" fillId="0" borderId="23" xfId="0" applyBorder="1" applyAlignment="1">
      <alignment vertical="center" shrinkToFit="1"/>
    </xf>
    <xf numFmtId="0" fontId="6" fillId="6" borderId="5" xfId="0" applyFont="1" applyFill="1" applyBorder="1" applyAlignment="1">
      <alignment horizontal="center" vertical="center" shrinkToFit="1"/>
    </xf>
    <xf numFmtId="0" fontId="0" fillId="6" borderId="3" xfId="0" applyFill="1" applyBorder="1" applyAlignment="1">
      <alignment vertical="center"/>
    </xf>
    <xf numFmtId="0" fontId="0" fillId="6" borderId="31" xfId="0" applyFill="1" applyBorder="1" applyAlignment="1">
      <alignment vertical="center"/>
    </xf>
    <xf numFmtId="0" fontId="6" fillId="2" borderId="5" xfId="0" applyFont="1" applyFill="1" applyBorder="1" applyAlignment="1" applyProtection="1">
      <alignment horizontal="center" vertical="center" wrapText="1"/>
      <protection locked="0"/>
    </xf>
    <xf numFmtId="49" fontId="33" fillId="0" borderId="3" xfId="0" applyNumberFormat="1" applyFont="1" applyBorder="1" applyAlignment="1">
      <alignment horizontal="center" vertical="top"/>
    </xf>
    <xf numFmtId="49" fontId="0" fillId="0" borderId="3" xfId="0" applyNumberFormat="1" applyBorder="1" applyAlignment="1">
      <alignment horizontal="center" vertical="top"/>
    </xf>
    <xf numFmtId="0" fontId="59" fillId="0" borderId="1" xfId="0" applyFont="1" applyBorder="1" applyAlignment="1">
      <alignment horizontal="center" vertical="center"/>
    </xf>
    <xf numFmtId="0" fontId="0" fillId="0" borderId="31" xfId="0" applyBorder="1" applyAlignment="1">
      <alignment vertical="center" shrinkToFit="1"/>
    </xf>
    <xf numFmtId="0" fontId="41" fillId="2" borderId="3" xfId="0" applyFont="1" applyFill="1" applyBorder="1" applyAlignment="1" applyProtection="1">
      <alignment horizontal="left" vertical="center" indent="1"/>
      <protection locked="0"/>
    </xf>
    <xf numFmtId="0" fontId="0" fillId="2" borderId="3" xfId="0" applyFill="1" applyBorder="1" applyAlignment="1" applyProtection="1">
      <alignment horizontal="left" vertical="center" indent="1"/>
      <protection locked="0"/>
    </xf>
    <xf numFmtId="0" fontId="21" fillId="0" borderId="0" xfId="0" applyFont="1" applyAlignment="1">
      <alignment vertical="center" wrapText="1"/>
    </xf>
    <xf numFmtId="0" fontId="6" fillId="2" borderId="5" xfId="0" applyFont="1" applyFill="1" applyBorder="1" applyAlignment="1" applyProtection="1">
      <alignment horizontal="center" vertical="center" wrapText="1"/>
      <protection locked="0"/>
    </xf>
    <xf numFmtId="0" fontId="0" fillId="0" borderId="3" xfId="0" applyBorder="1" applyAlignment="1">
      <alignment horizontal="left" vertical="top"/>
    </xf>
    <xf numFmtId="0" fontId="16" fillId="0" borderId="3" xfId="0" applyFont="1" applyBorder="1" applyAlignment="1">
      <alignment horizontal="right" vertical="center"/>
    </xf>
    <xf numFmtId="0" fontId="6" fillId="3" borderId="5" xfId="0" applyFont="1" applyFill="1" applyBorder="1" applyAlignment="1" applyProtection="1">
      <alignment vertical="center"/>
      <protection locked="0"/>
    </xf>
    <xf numFmtId="0" fontId="6" fillId="3" borderId="36" xfId="0" applyFont="1" applyFill="1" applyBorder="1" applyAlignment="1" applyProtection="1">
      <alignment vertical="center"/>
      <protection locked="0"/>
    </xf>
    <xf numFmtId="0" fontId="0" fillId="3" borderId="0" xfId="0" applyFill="1" applyAlignment="1" applyProtection="1">
      <alignment vertical="center"/>
      <protection locked="0"/>
    </xf>
    <xf numFmtId="0" fontId="6" fillId="2" borderId="5" xfId="0" applyFont="1" applyFill="1" applyBorder="1" applyAlignment="1" applyProtection="1">
      <alignment horizontal="center" vertical="center"/>
      <protection locked="0"/>
    </xf>
    <xf numFmtId="0" fontId="6" fillId="0" borderId="34" xfId="0" applyFont="1" applyBorder="1" applyAlignment="1">
      <alignment vertical="center"/>
    </xf>
    <xf numFmtId="0" fontId="6" fillId="3" borderId="20" xfId="0" applyFont="1" applyFill="1" applyBorder="1" applyAlignment="1" applyProtection="1">
      <alignment horizontal="center" vertical="top"/>
      <protection locked="0"/>
    </xf>
    <xf numFmtId="0" fontId="6" fillId="0" borderId="20" xfId="0" applyFont="1" applyBorder="1" applyAlignment="1" applyProtection="1">
      <alignment horizontal="center" vertical="center"/>
      <protection locked="0"/>
    </xf>
    <xf numFmtId="0" fontId="6" fillId="3" borderId="18" xfId="0" applyFont="1" applyFill="1" applyBorder="1" applyAlignment="1" applyProtection="1">
      <alignment horizontal="center" vertical="top"/>
      <protection locked="0"/>
    </xf>
    <xf numFmtId="0" fontId="6" fillId="0" borderId="18" xfId="0" applyFont="1" applyBorder="1" applyAlignment="1">
      <alignment horizontal="center" vertical="center"/>
    </xf>
    <xf numFmtId="0" fontId="0" fillId="0" borderId="19" xfId="0" applyBorder="1" applyAlignment="1">
      <alignment vertical="center"/>
    </xf>
    <xf numFmtId="176" fontId="64" fillId="0" borderId="15" xfId="0" applyNumberFormat="1" applyFont="1" applyBorder="1" applyAlignment="1">
      <alignment vertical="center"/>
    </xf>
    <xf numFmtId="0" fontId="0" fillId="0" borderId="31" xfId="0" applyBorder="1" applyAlignment="1" applyProtection="1">
      <alignment vertical="center"/>
      <protection locked="0"/>
    </xf>
    <xf numFmtId="176" fontId="64" fillId="10" borderId="15" xfId="0" applyNumberFormat="1" applyFont="1" applyFill="1" applyBorder="1" applyAlignment="1">
      <alignment vertical="center"/>
    </xf>
    <xf numFmtId="0" fontId="6" fillId="2" borderId="36" xfId="0" applyFont="1" applyFill="1" applyBorder="1" applyAlignment="1" applyProtection="1">
      <alignment horizontal="center" vertical="center"/>
      <protection locked="0"/>
    </xf>
    <xf numFmtId="0" fontId="0" fillId="2" borderId="0" xfId="0" applyFill="1" applyAlignment="1" applyProtection="1">
      <alignment vertical="center"/>
      <protection locked="0"/>
    </xf>
    <xf numFmtId="0" fontId="0" fillId="2" borderId="0" xfId="0" applyFill="1" applyProtection="1">
      <protection locked="0"/>
    </xf>
    <xf numFmtId="0" fontId="16" fillId="0" borderId="0" xfId="0" applyFont="1" applyAlignment="1">
      <alignment horizontal="right" vertical="center"/>
    </xf>
    <xf numFmtId="49" fontId="33" fillId="0" borderId="0" xfId="0" applyNumberFormat="1" applyFont="1" applyAlignment="1">
      <alignment horizontal="center" vertical="top"/>
    </xf>
    <xf numFmtId="49" fontId="0" fillId="0" borderId="0" xfId="0" applyNumberFormat="1" applyAlignment="1">
      <alignment horizontal="center" vertical="top"/>
    </xf>
    <xf numFmtId="0" fontId="23" fillId="0" borderId="0" xfId="0" applyFont="1" applyAlignment="1">
      <alignment horizontal="left" vertical="top"/>
    </xf>
    <xf numFmtId="0" fontId="23" fillId="0" borderId="29" xfId="0" applyFont="1" applyBorder="1" applyAlignment="1">
      <alignment vertical="center"/>
    </xf>
    <xf numFmtId="176" fontId="65" fillId="2" borderId="15" xfId="0" applyNumberFormat="1" applyFont="1" applyFill="1" applyBorder="1" applyAlignment="1">
      <alignment vertical="center"/>
    </xf>
    <xf numFmtId="0" fontId="66" fillId="0" borderId="1" xfId="0" applyFont="1" applyBorder="1" applyAlignment="1">
      <alignment horizontal="center" vertical="center" wrapText="1" shrinkToFit="1"/>
    </xf>
    <xf numFmtId="0" fontId="6" fillId="2" borderId="5" xfId="0" applyFont="1" applyFill="1" applyBorder="1" applyAlignment="1" applyProtection="1">
      <alignment vertical="center"/>
      <protection locked="0"/>
    </xf>
    <xf numFmtId="0" fontId="0" fillId="2" borderId="3" xfId="0" applyFill="1" applyBorder="1" applyAlignment="1" applyProtection="1">
      <alignment vertical="center"/>
      <protection locked="0"/>
    </xf>
    <xf numFmtId="0" fontId="0" fillId="2" borderId="23" xfId="0" applyFill="1" applyBorder="1" applyAlignment="1" applyProtection="1">
      <alignment vertical="center"/>
      <protection locked="0"/>
    </xf>
    <xf numFmtId="0" fontId="6" fillId="3" borderId="5" xfId="0" applyFont="1" applyFill="1" applyBorder="1" applyAlignment="1" applyProtection="1">
      <alignment horizontal="center" vertical="center"/>
      <protection locked="0"/>
    </xf>
    <xf numFmtId="0" fontId="16" fillId="0" borderId="3" xfId="0" applyFont="1" applyBorder="1" applyAlignment="1">
      <alignment horizontal="left" vertical="top"/>
    </xf>
    <xf numFmtId="0" fontId="11" fillId="6" borderId="14" xfId="0" applyFont="1" applyFill="1" applyBorder="1" applyAlignment="1">
      <alignment vertical="center"/>
    </xf>
    <xf numFmtId="0" fontId="11" fillId="0" borderId="0" xfId="0" applyFont="1" applyAlignment="1" applyProtection="1">
      <alignment vertical="center"/>
      <protection hidden="1"/>
    </xf>
    <xf numFmtId="0" fontId="6" fillId="0" borderId="37" xfId="0" applyFont="1" applyBorder="1" applyAlignment="1">
      <alignment horizontal="center" vertical="center" shrinkToFit="1"/>
    </xf>
    <xf numFmtId="0" fontId="6" fillId="3" borderId="38" xfId="0" applyFont="1" applyFill="1" applyBorder="1" applyAlignment="1" applyProtection="1">
      <alignment vertical="center"/>
      <protection locked="0"/>
    </xf>
    <xf numFmtId="0" fontId="0" fillId="3" borderId="39" xfId="0" applyFill="1" applyBorder="1" applyAlignment="1" applyProtection="1">
      <alignment vertical="center"/>
      <protection locked="0"/>
    </xf>
    <xf numFmtId="0" fontId="0" fillId="0" borderId="28" xfId="0" applyBorder="1" applyAlignment="1" applyProtection="1">
      <alignment vertical="center"/>
      <protection locked="0"/>
    </xf>
    <xf numFmtId="0" fontId="6" fillId="3" borderId="40" xfId="0" applyFont="1" applyFill="1" applyBorder="1" applyAlignment="1" applyProtection="1">
      <alignment vertical="center"/>
      <protection locked="0"/>
    </xf>
    <xf numFmtId="0" fontId="6" fillId="11" borderId="24" xfId="0" applyFont="1" applyFill="1" applyBorder="1" applyAlignment="1" applyProtection="1">
      <alignment horizontal="left" vertical="center"/>
      <protection locked="0"/>
    </xf>
    <xf numFmtId="0" fontId="0" fillId="11" borderId="13" xfId="0" applyFill="1" applyBorder="1" applyAlignment="1" applyProtection="1">
      <alignment horizontal="left" vertical="center"/>
      <protection locked="0"/>
    </xf>
    <xf numFmtId="176" fontId="14" fillId="11" borderId="15" xfId="0" applyNumberFormat="1" applyFont="1" applyFill="1" applyBorder="1" applyAlignment="1">
      <alignment vertical="center"/>
    </xf>
    <xf numFmtId="0" fontId="23" fillId="0" borderId="0" xfId="0" applyFont="1" applyAlignment="1" applyProtection="1">
      <alignment vertical="center"/>
      <protection hidden="1"/>
    </xf>
    <xf numFmtId="0" fontId="6" fillId="2" borderId="25" xfId="0" applyFont="1" applyFill="1" applyBorder="1" applyAlignment="1" applyProtection="1">
      <alignment horizontal="left" vertical="center" indent="1"/>
      <protection locked="0"/>
    </xf>
    <xf numFmtId="0" fontId="0" fillId="2" borderId="23" xfId="0" applyFill="1" applyBorder="1" applyAlignment="1" applyProtection="1">
      <alignment horizontal="left" vertical="center" indent="1"/>
      <protection locked="0"/>
    </xf>
    <xf numFmtId="0" fontId="6" fillId="3" borderId="8" xfId="0" applyFont="1" applyFill="1" applyBorder="1" applyAlignment="1" applyProtection="1">
      <alignment horizontal="left" vertical="center" wrapText="1"/>
      <protection locked="0"/>
    </xf>
    <xf numFmtId="0" fontId="0" fillId="3" borderId="18" xfId="0" applyFill="1" applyBorder="1" applyAlignment="1" applyProtection="1">
      <alignment horizontal="left" vertical="center" wrapText="1"/>
      <protection locked="0"/>
    </xf>
    <xf numFmtId="0" fontId="0" fillId="0" borderId="19" xfId="0" applyBorder="1" applyAlignment="1" applyProtection="1">
      <alignment vertical="center" wrapText="1"/>
      <protection locked="0"/>
    </xf>
    <xf numFmtId="0" fontId="23" fillId="6" borderId="31" xfId="0" applyFont="1" applyFill="1" applyBorder="1" applyAlignment="1">
      <alignment vertical="center"/>
    </xf>
    <xf numFmtId="0" fontId="6" fillId="0" borderId="41" xfId="0" applyFont="1" applyBorder="1" applyAlignment="1">
      <alignment horizontal="center" vertical="center" shrinkToFit="1"/>
    </xf>
    <xf numFmtId="0" fontId="67" fillId="0" borderId="31" xfId="0" applyFont="1" applyBorder="1" applyAlignment="1">
      <alignment horizontal="right"/>
    </xf>
    <xf numFmtId="0" fontId="6" fillId="3" borderId="5" xfId="0" applyFont="1" applyFill="1" applyBorder="1" applyAlignment="1" applyProtection="1">
      <alignment horizontal="left" vertical="center" wrapText="1"/>
      <protection locked="0"/>
    </xf>
    <xf numFmtId="0" fontId="0" fillId="3" borderId="3" xfId="0" applyFill="1" applyBorder="1" applyAlignment="1" applyProtection="1">
      <alignment horizontal="left" vertical="center" wrapText="1"/>
      <protection locked="0"/>
    </xf>
    <xf numFmtId="0" fontId="0" fillId="0" borderId="31" xfId="0" applyBorder="1" applyAlignment="1" applyProtection="1">
      <alignment vertical="center" wrapText="1"/>
      <protection locked="0"/>
    </xf>
    <xf numFmtId="176" fontId="14" fillId="5" borderId="15" xfId="0" applyNumberFormat="1" applyFont="1" applyFill="1" applyBorder="1" applyAlignment="1">
      <alignment vertical="center"/>
    </xf>
    <xf numFmtId="0" fontId="6" fillId="0" borderId="0" xfId="0" applyFont="1" applyAlignment="1">
      <alignment vertical="center"/>
    </xf>
    <xf numFmtId="0" fontId="17" fillId="0" borderId="0" xfId="0" applyFont="1" applyAlignment="1" applyProtection="1">
      <alignment vertical="center"/>
      <protection locked="0"/>
    </xf>
    <xf numFmtId="0" fontId="0" fillId="0" borderId="0" xfId="0" applyAlignment="1">
      <alignment vertical="center"/>
    </xf>
    <xf numFmtId="0" fontId="68" fillId="0" borderId="0" xfId="0" applyFont="1" applyAlignment="1">
      <alignment vertical="center"/>
    </xf>
    <xf numFmtId="0" fontId="21" fillId="0" borderId="0" xfId="0" applyFont="1" applyAlignment="1">
      <alignment vertical="center"/>
    </xf>
    <xf numFmtId="0" fontId="69" fillId="0" borderId="0" xfId="0" applyFont="1" applyAlignment="1" applyProtection="1">
      <alignment vertical="center" wrapText="1"/>
      <protection locked="0"/>
    </xf>
    <xf numFmtId="0" fontId="37" fillId="0" borderId="0" xfId="0" applyFont="1" applyAlignment="1">
      <alignment vertical="center" wrapText="1"/>
    </xf>
    <xf numFmtId="0" fontId="70" fillId="0" borderId="0" xfId="0" applyFont="1" applyAlignment="1">
      <alignment vertical="center"/>
    </xf>
    <xf numFmtId="0" fontId="17" fillId="0" borderId="0" xfId="0" applyFont="1" applyAlignment="1">
      <alignment vertical="center"/>
    </xf>
    <xf numFmtId="0" fontId="71" fillId="0" borderId="24" xfId="0" applyFont="1" applyBorder="1" applyAlignment="1">
      <alignment vertical="center" wrapText="1"/>
    </xf>
    <xf numFmtId="0" fontId="71" fillId="0" borderId="13" xfId="0" applyFont="1" applyBorder="1" applyAlignment="1">
      <alignment vertical="center" wrapText="1"/>
    </xf>
    <xf numFmtId="0" fontId="71" fillId="0" borderId="14" xfId="0" applyFont="1" applyBorder="1" applyAlignment="1">
      <alignment vertical="center" wrapText="1"/>
    </xf>
    <xf numFmtId="0" fontId="70" fillId="0" borderId="18" xfId="0" applyFont="1" applyBorder="1" applyAlignment="1">
      <alignment wrapText="1"/>
    </xf>
    <xf numFmtId="0" fontId="72" fillId="0" borderId="0" xfId="0" applyFont="1" applyAlignment="1">
      <alignment vertical="center"/>
    </xf>
    <xf numFmtId="0" fontId="0" fillId="7" borderId="0" xfId="0" applyFill="1" applyAlignment="1" applyProtection="1">
      <alignment vertical="center"/>
      <protection locked="0"/>
    </xf>
    <xf numFmtId="176" fontId="14" fillId="5" borderId="15" xfId="0" applyNumberFormat="1" applyFont="1" applyFill="1" applyBorder="1" applyAlignment="1" applyProtection="1">
      <alignment vertical="center"/>
      <protection locked="0"/>
    </xf>
    <xf numFmtId="0" fontId="73" fillId="0" borderId="0" xfId="0" applyFont="1" applyAlignment="1">
      <alignment vertical="center" wrapText="1"/>
    </xf>
    <xf numFmtId="0" fontId="14" fillId="11" borderId="0" xfId="0" applyFont="1" applyFill="1" applyAlignment="1" applyProtection="1">
      <alignment vertical="center"/>
      <protection locked="0"/>
    </xf>
    <xf numFmtId="0" fontId="17" fillId="0" borderId="0" xfId="0" applyFont="1" applyAlignment="1">
      <alignment vertical="center"/>
    </xf>
    <xf numFmtId="0" fontId="6" fillId="0" borderId="0" xfId="0" applyFont="1" applyAlignment="1">
      <alignment horizontal="center" vertical="center"/>
    </xf>
    <xf numFmtId="0" fontId="74" fillId="0" borderId="0" xfId="0" applyFont="1" applyAlignment="1">
      <alignment vertical="center"/>
    </xf>
    <xf numFmtId="0" fontId="75" fillId="6" borderId="0" xfId="0" applyFont="1" applyFill="1" applyAlignment="1">
      <alignment vertical="center"/>
    </xf>
    <xf numFmtId="0" fontId="6" fillId="0" borderId="0" xfId="0" applyFont="1" applyAlignment="1">
      <alignment vertical="top" wrapText="1"/>
    </xf>
    <xf numFmtId="0" fontId="0" fillId="0" borderId="0" xfId="0" applyAlignment="1">
      <alignment vertical="top" wrapText="1"/>
    </xf>
    <xf numFmtId="0" fontId="76" fillId="0" borderId="0" xfId="0" applyFont="1" applyAlignment="1">
      <alignment horizontal="right" vertical="top"/>
    </xf>
    <xf numFmtId="0" fontId="16" fillId="0" borderId="0" xfId="0" applyFont="1" applyAlignment="1">
      <alignment vertical="center"/>
    </xf>
    <xf numFmtId="0" fontId="77" fillId="0" borderId="0" xfId="0" applyFont="1" applyAlignment="1">
      <alignment vertical="center"/>
    </xf>
    <xf numFmtId="0" fontId="78" fillId="0" borderId="0" xfId="0" applyFont="1" applyAlignment="1">
      <alignment vertical="center"/>
    </xf>
    <xf numFmtId="0" fontId="79" fillId="0" borderId="0" xfId="0" applyFont="1" applyAlignment="1">
      <alignment vertical="center"/>
    </xf>
    <xf numFmtId="0" fontId="81" fillId="0" borderId="0" xfId="0" applyFont="1" applyAlignment="1">
      <alignment vertical="center"/>
    </xf>
    <xf numFmtId="0" fontId="0" fillId="0" borderId="2" xfId="0" applyBorder="1" applyAlignment="1">
      <alignment vertical="center"/>
    </xf>
    <xf numFmtId="0" fontId="33" fillId="0" borderId="24" xfId="0" applyFont="1" applyBorder="1" applyAlignment="1">
      <alignment vertical="center"/>
    </xf>
    <xf numFmtId="0" fontId="0" fillId="0" borderId="13" xfId="0" applyBorder="1" applyAlignment="1">
      <alignment vertical="center"/>
    </xf>
    <xf numFmtId="0" fontId="0" fillId="12" borderId="0" xfId="0" applyFill="1" applyAlignment="1">
      <alignment vertical="center" wrapText="1"/>
    </xf>
    <xf numFmtId="0" fontId="0" fillId="0" borderId="0" xfId="0" applyAlignment="1">
      <alignment vertical="center" wrapText="1"/>
    </xf>
    <xf numFmtId="0" fontId="83" fillId="0" borderId="0" xfId="2" applyFont="1" applyAlignment="1">
      <alignment horizontal="center" shrinkToFit="1"/>
    </xf>
    <xf numFmtId="0" fontId="84" fillId="0" borderId="0" xfId="2" applyFont="1" applyAlignment="1">
      <alignment horizontal="center" shrinkToFit="1"/>
    </xf>
    <xf numFmtId="0" fontId="33" fillId="0" borderId="0" xfId="2" applyAlignment="1">
      <alignment vertical="center"/>
    </xf>
    <xf numFmtId="0" fontId="85" fillId="0" borderId="0" xfId="2" applyFont="1" applyAlignment="1">
      <alignment horizontal="center" vertical="center" shrinkToFit="1"/>
    </xf>
    <xf numFmtId="0" fontId="33" fillId="0" borderId="0" xfId="2" applyAlignment="1">
      <alignment horizontal="center" vertical="center" shrinkToFit="1"/>
    </xf>
    <xf numFmtId="0" fontId="32" fillId="0" borderId="27" xfId="2" applyFont="1" applyBorder="1" applyAlignment="1">
      <alignment horizontal="left" vertical="center"/>
    </xf>
    <xf numFmtId="0" fontId="32" fillId="0" borderId="0" xfId="2" applyFont="1" applyAlignment="1">
      <alignment horizontal="left" vertical="center"/>
    </xf>
    <xf numFmtId="0" fontId="6" fillId="0" borderId="0" xfId="2" applyFont="1" applyAlignment="1">
      <alignment horizontal="center" vertical="center"/>
    </xf>
    <xf numFmtId="0" fontId="6" fillId="0" borderId="39" xfId="2" applyFont="1" applyBorder="1" applyAlignment="1">
      <alignment horizontal="right" vertical="center"/>
    </xf>
    <xf numFmtId="0" fontId="33" fillId="0" borderId="39" xfId="2" applyBorder="1" applyAlignment="1">
      <alignment horizontal="right" vertical="center"/>
    </xf>
    <xf numFmtId="0" fontId="6" fillId="0" borderId="1" xfId="2" applyFont="1" applyBorder="1" applyAlignment="1">
      <alignment horizontal="center" vertical="center"/>
    </xf>
    <xf numFmtId="0" fontId="17" fillId="0" borderId="5" xfId="2" applyFont="1" applyBorder="1" applyAlignment="1">
      <alignment horizontal="center" vertical="center"/>
    </xf>
    <xf numFmtId="176" fontId="16" fillId="0" borderId="13" xfId="2" applyNumberFormat="1" applyFont="1" applyBorder="1" applyAlignment="1">
      <alignment horizontal="left" vertical="center"/>
    </xf>
    <xf numFmtId="0" fontId="33" fillId="0" borderId="13" xfId="2" applyBorder="1" applyAlignment="1">
      <alignment horizontal="left" vertical="center"/>
    </xf>
    <xf numFmtId="0" fontId="2" fillId="0" borderId="14" xfId="2" applyFont="1" applyBorder="1" applyAlignment="1">
      <alignment vertical="center"/>
    </xf>
    <xf numFmtId="0" fontId="33" fillId="0" borderId="19" xfId="2" applyBorder="1" applyAlignment="1">
      <alignment vertical="center"/>
    </xf>
    <xf numFmtId="179" fontId="6" fillId="0" borderId="42" xfId="2" applyNumberFormat="1" applyFont="1" applyBorder="1" applyAlignment="1">
      <alignment horizontal="center" vertical="center" wrapText="1"/>
    </xf>
    <xf numFmtId="0" fontId="33" fillId="0" borderId="27" xfId="2" applyBorder="1" applyAlignment="1">
      <alignment vertical="center" wrapText="1"/>
    </xf>
    <xf numFmtId="180" fontId="37" fillId="0" borderId="27" xfId="2" applyNumberFormat="1" applyFont="1" applyBorder="1" applyAlignment="1">
      <alignment horizontal="left" vertical="center" wrapText="1"/>
    </xf>
    <xf numFmtId="0" fontId="33" fillId="0" borderId="27" xfId="2" applyBorder="1" applyAlignment="1">
      <alignment horizontal="left" vertical="center" wrapText="1"/>
    </xf>
    <xf numFmtId="0" fontId="33" fillId="0" borderId="27" xfId="2" applyBorder="1" applyAlignment="1">
      <alignment vertical="center"/>
    </xf>
    <xf numFmtId="0" fontId="33" fillId="0" borderId="31" xfId="2" applyBorder="1" applyAlignment="1">
      <alignment vertical="center"/>
    </xf>
    <xf numFmtId="0" fontId="6" fillId="0" borderId="5" xfId="2" applyFont="1" applyBorder="1" applyAlignment="1">
      <alignment horizontal="left" vertical="center" wrapText="1" indent="1"/>
    </xf>
    <xf numFmtId="0" fontId="33" fillId="0" borderId="3" xfId="2" applyBorder="1" applyAlignment="1">
      <alignment horizontal="left" vertical="center" wrapText="1" indent="1"/>
    </xf>
    <xf numFmtId="0" fontId="33" fillId="0" borderId="23" xfId="2" applyBorder="1" applyAlignment="1">
      <alignment horizontal="left" vertical="center" wrapText="1" indent="1"/>
    </xf>
    <xf numFmtId="0" fontId="6" fillId="0" borderId="1" xfId="2" applyFont="1" applyBorder="1" applyAlignment="1">
      <alignment horizontal="center" vertical="center" wrapText="1"/>
    </xf>
    <xf numFmtId="0" fontId="6" fillId="0" borderId="5" xfId="2" applyFont="1" applyBorder="1" applyAlignment="1">
      <alignment horizontal="center" vertical="center" wrapText="1"/>
    </xf>
    <xf numFmtId="176" fontId="16" fillId="0" borderId="13" xfId="2" applyNumberFormat="1" applyFont="1" applyBorder="1" applyAlignment="1">
      <alignment horizontal="left" vertical="center" indent="1"/>
    </xf>
    <xf numFmtId="0" fontId="33" fillId="0" borderId="13" xfId="2" applyBorder="1" applyAlignment="1">
      <alignment horizontal="left" vertical="center" indent="1"/>
    </xf>
    <xf numFmtId="0" fontId="6" fillId="0" borderId="3" xfId="2" applyFont="1" applyBorder="1" applyAlignment="1">
      <alignment horizontal="left" vertical="center"/>
    </xf>
    <xf numFmtId="176" fontId="16" fillId="0" borderId="13" xfId="2" applyNumberFormat="1" applyFont="1" applyBorder="1" applyAlignment="1">
      <alignment horizontal="left" vertical="center" indent="1"/>
    </xf>
    <xf numFmtId="0" fontId="2" fillId="0" borderId="3" xfId="2" applyFont="1" applyBorder="1" applyAlignment="1">
      <alignment horizontal="center" vertical="top" wrapText="1"/>
    </xf>
    <xf numFmtId="0" fontId="6" fillId="0" borderId="31" xfId="2" applyFont="1" applyBorder="1" applyAlignment="1">
      <alignment horizontal="center" vertical="center"/>
    </xf>
    <xf numFmtId="0" fontId="6" fillId="0" borderId="1" xfId="2" applyFont="1" applyBorder="1" applyAlignment="1">
      <alignment horizontal="center" vertical="center" shrinkToFit="1"/>
    </xf>
    <xf numFmtId="0" fontId="6" fillId="0" borderId="43" xfId="2" applyFont="1" applyBorder="1" applyAlignment="1">
      <alignment horizontal="center" vertical="center"/>
    </xf>
    <xf numFmtId="0" fontId="16" fillId="0" borderId="3" xfId="2" applyFont="1" applyBorder="1" applyAlignment="1">
      <alignment horizontal="right" vertical="center"/>
    </xf>
    <xf numFmtId="49" fontId="33" fillId="0" borderId="3" xfId="2" applyNumberFormat="1" applyBorder="1" applyAlignment="1">
      <alignment horizontal="center" vertical="top"/>
    </xf>
    <xf numFmtId="0" fontId="23" fillId="0" borderId="31" xfId="2" applyFont="1" applyBorder="1" applyAlignment="1">
      <alignment horizontal="left" vertical="top"/>
    </xf>
    <xf numFmtId="0" fontId="6" fillId="0" borderId="5" xfId="2" applyFont="1" applyBorder="1" applyAlignment="1">
      <alignment horizontal="center" vertical="center" shrinkToFit="1"/>
    </xf>
    <xf numFmtId="0" fontId="16" fillId="0" borderId="3" xfId="2" applyFont="1" applyBorder="1" applyAlignment="1">
      <alignment horizontal="right" vertical="center" wrapText="1"/>
    </xf>
    <xf numFmtId="0" fontId="33" fillId="0" borderId="3" xfId="2" applyBorder="1" applyAlignment="1">
      <alignment horizontal="center" vertical="top"/>
    </xf>
    <xf numFmtId="0" fontId="23" fillId="0" borderId="31" xfId="2" applyFont="1" applyBorder="1" applyAlignment="1">
      <alignment horizontal="left" vertical="top" wrapText="1"/>
    </xf>
    <xf numFmtId="0" fontId="86" fillId="0" borderId="0" xfId="2" applyFont="1" applyAlignment="1">
      <alignment horizontal="left"/>
    </xf>
    <xf numFmtId="0" fontId="6" fillId="0" borderId="0" xfId="2" applyFont="1" applyAlignment="1">
      <alignment horizontal="left" vertical="center" indent="1"/>
    </xf>
    <xf numFmtId="0" fontId="33" fillId="0" borderId="0" xfId="2" applyAlignment="1">
      <alignment horizontal="left" vertical="center" indent="1"/>
    </xf>
    <xf numFmtId="0" fontId="6" fillId="0" borderId="5" xfId="2" applyFont="1" applyBorder="1" applyAlignment="1">
      <alignment horizontal="center" vertical="center" wrapText="1"/>
    </xf>
    <xf numFmtId="0" fontId="33" fillId="0" borderId="3" xfId="2" applyBorder="1" applyAlignment="1">
      <alignment vertical="center" wrapText="1"/>
    </xf>
    <xf numFmtId="0" fontId="33" fillId="0" borderId="31" xfId="2" applyBorder="1" applyAlignment="1">
      <alignment vertical="center" wrapText="1"/>
    </xf>
    <xf numFmtId="0" fontId="33" fillId="0" borderId="3" xfId="2" applyBorder="1" applyAlignment="1">
      <alignment horizontal="left" vertical="center" wrapText="1"/>
    </xf>
    <xf numFmtId="0" fontId="30" fillId="0" borderId="31" xfId="2" applyFont="1" applyBorder="1" applyAlignment="1">
      <alignment horizontal="left" vertical="center"/>
    </xf>
    <xf numFmtId="0" fontId="87" fillId="0" borderId="20" xfId="2" applyFont="1" applyBorder="1" applyAlignment="1">
      <alignment horizontal="left"/>
    </xf>
    <xf numFmtId="0" fontId="53" fillId="0" borderId="0" xfId="2" applyFont="1" applyAlignment="1">
      <alignment horizontal="left"/>
    </xf>
    <xf numFmtId="0" fontId="6" fillId="0" borderId="0" xfId="2" applyFont="1" applyAlignment="1">
      <alignment horizontal="left" vertical="top"/>
    </xf>
    <xf numFmtId="0" fontId="33" fillId="0" borderId="0" xfId="2" applyAlignment="1">
      <alignment horizontal="left" vertical="top"/>
    </xf>
    <xf numFmtId="0" fontId="6" fillId="0" borderId="25" xfId="2" applyFont="1" applyBorder="1" applyAlignment="1">
      <alignment vertical="center" wrapText="1"/>
    </xf>
    <xf numFmtId="0" fontId="33" fillId="0" borderId="23" xfId="2" applyBorder="1" applyAlignment="1">
      <alignment vertical="center" wrapText="1"/>
    </xf>
    <xf numFmtId="0" fontId="6" fillId="0" borderId="6" xfId="2" applyFont="1" applyBorder="1" applyAlignment="1">
      <alignment horizontal="center" vertical="center"/>
    </xf>
    <xf numFmtId="0" fontId="88" fillId="0" borderId="22" xfId="2" applyFont="1" applyBorder="1" applyAlignment="1">
      <alignment vertical="center" wrapText="1"/>
    </xf>
    <xf numFmtId="0" fontId="33" fillId="0" borderId="22" xfId="2" applyBorder="1" applyAlignment="1">
      <alignment vertical="center" wrapText="1"/>
    </xf>
    <xf numFmtId="0" fontId="33" fillId="0" borderId="35" xfId="2" applyBorder="1" applyAlignment="1">
      <alignment vertical="center" wrapText="1"/>
    </xf>
    <xf numFmtId="0" fontId="6" fillId="0" borderId="8" xfId="2" applyFont="1" applyBorder="1" applyAlignment="1">
      <alignment vertical="top"/>
    </xf>
    <xf numFmtId="0" fontId="6" fillId="0" borderId="18" xfId="2" applyFont="1" applyBorder="1" applyAlignment="1">
      <alignment vertical="top"/>
    </xf>
    <xf numFmtId="0" fontId="33" fillId="0" borderId="18" xfId="2" applyBorder="1" applyAlignment="1">
      <alignment vertical="top"/>
    </xf>
    <xf numFmtId="0" fontId="33" fillId="0" borderId="19" xfId="2" applyBorder="1" applyAlignment="1">
      <alignment vertical="top"/>
    </xf>
    <xf numFmtId="0" fontId="6" fillId="0" borderId="9" xfId="2" applyFont="1" applyBorder="1" applyAlignment="1">
      <alignment vertical="top"/>
    </xf>
    <xf numFmtId="0" fontId="6" fillId="0" borderId="0" xfId="2" applyFont="1" applyAlignment="1">
      <alignment vertical="top"/>
    </xf>
    <xf numFmtId="0" fontId="33" fillId="0" borderId="0" xfId="2" applyAlignment="1">
      <alignment vertical="top"/>
    </xf>
    <xf numFmtId="0" fontId="33" fillId="0" borderId="29" xfId="2" applyBorder="1" applyAlignment="1">
      <alignment vertical="top"/>
    </xf>
    <xf numFmtId="0" fontId="89" fillId="0" borderId="9" xfId="2" applyFont="1" applyBorder="1" applyAlignment="1">
      <alignment horizontal="right" vertical="top" wrapText="1" indent="4"/>
    </xf>
    <xf numFmtId="0" fontId="90" fillId="0" borderId="0" xfId="2" applyFont="1" applyAlignment="1">
      <alignment horizontal="right"/>
    </xf>
    <xf numFmtId="0" fontId="91" fillId="0" borderId="29" xfId="2" applyFont="1" applyBorder="1" applyAlignment="1">
      <alignment horizontal="right" indent="2"/>
    </xf>
    <xf numFmtId="0" fontId="6" fillId="0" borderId="44" xfId="2" applyFont="1" applyBorder="1" applyAlignment="1">
      <alignment horizontal="center" vertical="center"/>
    </xf>
    <xf numFmtId="0" fontId="6" fillId="0" borderId="39" xfId="2" applyFont="1" applyBorder="1" applyAlignment="1">
      <alignment horizontal="center" vertical="center"/>
    </xf>
    <xf numFmtId="0" fontId="33" fillId="0" borderId="39" xfId="2" applyBorder="1" applyAlignment="1">
      <alignment vertical="center"/>
    </xf>
    <xf numFmtId="0" fontId="33" fillId="0" borderId="28" xfId="2" applyBorder="1" applyAlignment="1">
      <alignment vertical="center"/>
    </xf>
    <xf numFmtId="182" fontId="92" fillId="0" borderId="0" xfId="2" applyNumberFormat="1" applyFont="1" applyAlignment="1">
      <alignment vertical="center"/>
    </xf>
    <xf numFmtId="0" fontId="23" fillId="0" borderId="0" xfId="2" applyFont="1" applyAlignment="1">
      <alignment vertical="center"/>
    </xf>
  </cellXfs>
  <cellStyles count="3">
    <cellStyle name="ハイパーリンク" xfId="1" builtinId="8"/>
    <cellStyle name="標準" xfId="0" builtinId="0"/>
    <cellStyle name="標準 2" xfId="2" xr:uid="{AAC81FAE-9962-4C15-B6C4-0D7C6333A089}"/>
  </cellStyles>
  <dxfs count="12">
    <dxf>
      <font>
        <color theme="0"/>
      </font>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E1E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FF00"/>
        </patternFill>
      </fill>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REF!" lockText="1" noThreeD="1"/>
</file>

<file path=xl/ctrlProps/ctrlProp100.xml><?xml version="1.0" encoding="utf-8"?>
<formControlPr xmlns="http://schemas.microsoft.com/office/spreadsheetml/2009/9/main" objectType="CheckBox" fmlaLink="#REF!" lockText="1" noThreeD="1"/>
</file>

<file path=xl/ctrlProps/ctrlProp101.xml><?xml version="1.0" encoding="utf-8"?>
<formControlPr xmlns="http://schemas.microsoft.com/office/spreadsheetml/2009/9/main" objectType="CheckBox" fmlaLink="#REF!" lockText="1" noThreeD="1"/>
</file>

<file path=xl/ctrlProps/ctrlProp102.xml><?xml version="1.0" encoding="utf-8"?>
<formControlPr xmlns="http://schemas.microsoft.com/office/spreadsheetml/2009/9/main" objectType="CheckBox" checked="Checked" fmlaLink="#REF!" lockText="1" noThreeD="1"/>
</file>

<file path=xl/ctrlProps/ctrlProp103.xml><?xml version="1.0" encoding="utf-8"?>
<formControlPr xmlns="http://schemas.microsoft.com/office/spreadsheetml/2009/9/main" objectType="CheckBox" checked="Checked" fmlaLink="#REF!" lockText="1" noThreeD="1"/>
</file>

<file path=xl/ctrlProps/ctrlProp104.xml><?xml version="1.0" encoding="utf-8"?>
<formControlPr xmlns="http://schemas.microsoft.com/office/spreadsheetml/2009/9/main" objectType="CheckBox" checked="Checked" fmlaLink="#REF!" lockText="1" noThreeD="1"/>
</file>

<file path=xl/ctrlProps/ctrlProp105.xml><?xml version="1.0" encoding="utf-8"?>
<formControlPr xmlns="http://schemas.microsoft.com/office/spreadsheetml/2009/9/main" objectType="CheckBox" fmlaLink="#REF!" lockText="1" noThreeD="1"/>
</file>

<file path=xl/ctrlProps/ctrlProp106.xml><?xml version="1.0" encoding="utf-8"?>
<formControlPr xmlns="http://schemas.microsoft.com/office/spreadsheetml/2009/9/main" objectType="CheckBox" fmlaLink="#REF!" lockText="1" noThreeD="1"/>
</file>

<file path=xl/ctrlProps/ctrlProp107.xml><?xml version="1.0" encoding="utf-8"?>
<formControlPr xmlns="http://schemas.microsoft.com/office/spreadsheetml/2009/9/main" objectType="CheckBox" checked="Checked" fmlaLink="#REF!" lockText="1" noThreeD="1"/>
</file>

<file path=xl/ctrlProps/ctrlProp108.xml><?xml version="1.0" encoding="utf-8"?>
<formControlPr xmlns="http://schemas.microsoft.com/office/spreadsheetml/2009/9/main" objectType="CheckBox" checked="Checked" fmlaLink="#REF!" lockText="1" noThreeD="1"/>
</file>

<file path=xl/ctrlProps/ctrlProp109.xml><?xml version="1.0" encoding="utf-8"?>
<formControlPr xmlns="http://schemas.microsoft.com/office/spreadsheetml/2009/9/main" objectType="CheckBox" checked="Checked" fmlaLink="#REF!" lockText="1" noThreeD="1"/>
</file>

<file path=xl/ctrlProps/ctrlProp11.xml><?xml version="1.0" encoding="utf-8"?>
<formControlPr xmlns="http://schemas.microsoft.com/office/spreadsheetml/2009/9/main" objectType="CheckBox" checked="Checked" fmlaLink="#REF!" lockText="1" noThreeD="1"/>
</file>

<file path=xl/ctrlProps/ctrlProp110.xml><?xml version="1.0" encoding="utf-8"?>
<formControlPr xmlns="http://schemas.microsoft.com/office/spreadsheetml/2009/9/main" objectType="CheckBox" fmlaLink="#REF!" lockText="1" noThreeD="1"/>
</file>

<file path=xl/ctrlProps/ctrlProp111.xml><?xml version="1.0" encoding="utf-8"?>
<formControlPr xmlns="http://schemas.microsoft.com/office/spreadsheetml/2009/9/main" objectType="CheckBox" fmlaLink="#REF!" lockText="1" noThreeD="1"/>
</file>

<file path=xl/ctrlProps/ctrlProp112.xml><?xml version="1.0" encoding="utf-8"?>
<formControlPr xmlns="http://schemas.microsoft.com/office/spreadsheetml/2009/9/main" objectType="CheckBox" checked="Checked" fmlaLink="#REF!" lockText="1" noThreeD="1"/>
</file>

<file path=xl/ctrlProps/ctrlProp113.xml><?xml version="1.0" encoding="utf-8"?>
<formControlPr xmlns="http://schemas.microsoft.com/office/spreadsheetml/2009/9/main" objectType="CheckBox" checked="Checked" fmlaLink="#REF!" lockText="1" noThreeD="1"/>
</file>

<file path=xl/ctrlProps/ctrlProp114.xml><?xml version="1.0" encoding="utf-8"?>
<formControlPr xmlns="http://schemas.microsoft.com/office/spreadsheetml/2009/9/main" objectType="CheckBox" checked="Checked" fmlaLink="#REF!" lockText="1" noThreeD="1"/>
</file>

<file path=xl/ctrlProps/ctrlProp115.xml><?xml version="1.0" encoding="utf-8"?>
<formControlPr xmlns="http://schemas.microsoft.com/office/spreadsheetml/2009/9/main" objectType="CheckBox" fmlaLink="#REF!" lockText="1" noThreeD="1"/>
</file>

<file path=xl/ctrlProps/ctrlProp116.xml><?xml version="1.0" encoding="utf-8"?>
<formControlPr xmlns="http://schemas.microsoft.com/office/spreadsheetml/2009/9/main" objectType="CheckBox" fmlaLink="#REF!" lockText="1" noThreeD="1"/>
</file>

<file path=xl/ctrlProps/ctrlProp117.xml><?xml version="1.0" encoding="utf-8"?>
<formControlPr xmlns="http://schemas.microsoft.com/office/spreadsheetml/2009/9/main" objectType="CheckBox" checked="Checked" fmlaLink="#REF!" lockText="1" noThreeD="1"/>
</file>

<file path=xl/ctrlProps/ctrlProp118.xml><?xml version="1.0" encoding="utf-8"?>
<formControlPr xmlns="http://schemas.microsoft.com/office/spreadsheetml/2009/9/main" objectType="CheckBox" checked="Checked" fmlaLink="#REF!" lockText="1" noThreeD="1"/>
</file>

<file path=xl/ctrlProps/ctrlProp119.xml><?xml version="1.0" encoding="utf-8"?>
<formControlPr xmlns="http://schemas.microsoft.com/office/spreadsheetml/2009/9/main" objectType="CheckBox" checked="Checked" fmlaLink="#REF!" lockText="1" noThreeD="1"/>
</file>

<file path=xl/ctrlProps/ctrlProp12.xml><?xml version="1.0" encoding="utf-8"?>
<formControlPr xmlns="http://schemas.microsoft.com/office/spreadsheetml/2009/9/main" objectType="CheckBox" fmlaLink="#REF!" lockText="1" noThreeD="1"/>
</file>

<file path=xl/ctrlProps/ctrlProp13.xml><?xml version="1.0" encoding="utf-8"?>
<formControlPr xmlns="http://schemas.microsoft.com/office/spreadsheetml/2009/9/main" objectType="CheckBox" checked="Checked" fmlaLink="#REF!" lockText="1" noThreeD="1"/>
</file>

<file path=xl/ctrlProps/ctrlProp14.xml><?xml version="1.0" encoding="utf-8"?>
<formControlPr xmlns="http://schemas.microsoft.com/office/spreadsheetml/2009/9/main" objectType="CheckBox" fmlaLink="#REF!" lockText="1" noThreeD="1"/>
</file>

<file path=xl/ctrlProps/ctrlProp15.xml><?xml version="1.0" encoding="utf-8"?>
<formControlPr xmlns="http://schemas.microsoft.com/office/spreadsheetml/2009/9/main" objectType="CheckBox" checked="Checked" fmlaLink="#REF!" lockText="1" noThreeD="1"/>
</file>

<file path=xl/ctrlProps/ctrlProp16.xml><?xml version="1.0" encoding="utf-8"?>
<formControlPr xmlns="http://schemas.microsoft.com/office/spreadsheetml/2009/9/main" objectType="CheckBox" fmlaLink="#REF!" lockText="1" noThreeD="1"/>
</file>

<file path=xl/ctrlProps/ctrlProp17.xml><?xml version="1.0" encoding="utf-8"?>
<formControlPr xmlns="http://schemas.microsoft.com/office/spreadsheetml/2009/9/main" objectType="CheckBox" checked="Checked" fmlaLink="#REF!" lockText="1" noThreeD="1"/>
</file>

<file path=xl/ctrlProps/ctrlProp18.xml><?xml version="1.0" encoding="utf-8"?>
<formControlPr xmlns="http://schemas.microsoft.com/office/spreadsheetml/2009/9/main" objectType="CheckBox" fmlaLink="#REF!" lockText="1" noThreeD="1"/>
</file>

<file path=xl/ctrlProps/ctrlProp19.xml><?xml version="1.0" encoding="utf-8"?>
<formControlPr xmlns="http://schemas.microsoft.com/office/spreadsheetml/2009/9/main" objectType="CheckBox" checked="Checked" fmlaLink="#REF!" lockText="1" noThreeD="1"/>
</file>

<file path=xl/ctrlProps/ctrlProp2.xml><?xml version="1.0" encoding="utf-8"?>
<formControlPr xmlns="http://schemas.microsoft.com/office/spreadsheetml/2009/9/main" objectType="CheckBox" fmlaLink="#REF!" lockText="1" noThreeD="1"/>
</file>

<file path=xl/ctrlProps/ctrlProp20.xml><?xml version="1.0" encoding="utf-8"?>
<formControlPr xmlns="http://schemas.microsoft.com/office/spreadsheetml/2009/9/main" objectType="CheckBox" fmlaLink="#REF!" lockText="1" noThreeD="1"/>
</file>

<file path=xl/ctrlProps/ctrlProp21.xml><?xml version="1.0" encoding="utf-8"?>
<formControlPr xmlns="http://schemas.microsoft.com/office/spreadsheetml/2009/9/main" objectType="CheckBox" checked="Checked" fmlaLink="#REF!" lockText="1" noThreeD="1"/>
</file>

<file path=xl/ctrlProps/ctrlProp22.xml><?xml version="1.0" encoding="utf-8"?>
<formControlPr xmlns="http://schemas.microsoft.com/office/spreadsheetml/2009/9/main" objectType="CheckBox" checked="Checked" fmlaLink="#REF!" lockText="1" noThreeD="1"/>
</file>

<file path=xl/ctrlProps/ctrlProp23.xml><?xml version="1.0" encoding="utf-8"?>
<formControlPr xmlns="http://schemas.microsoft.com/office/spreadsheetml/2009/9/main" objectType="CheckBox" fmlaLink="#REF!" lockText="1" noThreeD="1"/>
</file>

<file path=xl/ctrlProps/ctrlProp24.xml><?xml version="1.0" encoding="utf-8"?>
<formControlPr xmlns="http://schemas.microsoft.com/office/spreadsheetml/2009/9/main" objectType="CheckBox" checked="Checked" fmlaLink="#REF!" lockText="1" noThreeD="1"/>
</file>

<file path=xl/ctrlProps/ctrlProp25.xml><?xml version="1.0" encoding="utf-8"?>
<formControlPr xmlns="http://schemas.microsoft.com/office/spreadsheetml/2009/9/main" objectType="CheckBox" fmlaLink="#REF!" lockText="1" noThreeD="1"/>
</file>

<file path=xl/ctrlProps/ctrlProp26.xml><?xml version="1.0" encoding="utf-8"?>
<formControlPr xmlns="http://schemas.microsoft.com/office/spreadsheetml/2009/9/main" objectType="CheckBox" fmlaLink="#REF!" lockText="1" noThreeD="1"/>
</file>

<file path=xl/ctrlProps/ctrlProp27.xml><?xml version="1.0" encoding="utf-8"?>
<formControlPr xmlns="http://schemas.microsoft.com/office/spreadsheetml/2009/9/main" objectType="CheckBox" checked="Checked" fmlaLink="#REF!" lockText="1" noThreeD="1"/>
</file>

<file path=xl/ctrlProps/ctrlProp28.xml><?xml version="1.0" encoding="utf-8"?>
<formControlPr xmlns="http://schemas.microsoft.com/office/spreadsheetml/2009/9/main" objectType="CheckBox" fmlaLink="#REF!" lockText="1" noThreeD="1"/>
</file>

<file path=xl/ctrlProps/ctrlProp29.xml><?xml version="1.0" encoding="utf-8"?>
<formControlPr xmlns="http://schemas.microsoft.com/office/spreadsheetml/2009/9/main" objectType="CheckBox" checked="Checked" fmlaLink="#REF!" lockText="1" noThreeD="1"/>
</file>

<file path=xl/ctrlProps/ctrlProp3.xml><?xml version="1.0" encoding="utf-8"?>
<formControlPr xmlns="http://schemas.microsoft.com/office/spreadsheetml/2009/9/main" objectType="CheckBox" checked="Checked" fmlaLink="#REF!" lockText="1" noThreeD="1"/>
</file>

<file path=xl/ctrlProps/ctrlProp30.xml><?xml version="1.0" encoding="utf-8"?>
<formControlPr xmlns="http://schemas.microsoft.com/office/spreadsheetml/2009/9/main" objectType="CheckBox" fmlaLink="#REF!" lockText="1" noThreeD="1"/>
</file>

<file path=xl/ctrlProps/ctrlProp31.xml><?xml version="1.0" encoding="utf-8"?>
<formControlPr xmlns="http://schemas.microsoft.com/office/spreadsheetml/2009/9/main" objectType="CheckBox" checked="Checked" fmlaLink="#REF!" lockText="1" noThreeD="1"/>
</file>

<file path=xl/ctrlProps/ctrlProp32.xml><?xml version="1.0" encoding="utf-8"?>
<formControlPr xmlns="http://schemas.microsoft.com/office/spreadsheetml/2009/9/main" objectType="CheckBox" fmlaLink="#REF!" lockText="1" noThreeD="1"/>
</file>

<file path=xl/ctrlProps/ctrlProp33.xml><?xml version="1.0" encoding="utf-8"?>
<formControlPr xmlns="http://schemas.microsoft.com/office/spreadsheetml/2009/9/main" objectType="CheckBox" fmlaLink="#REF!" lockText="1" noThreeD="1"/>
</file>

<file path=xl/ctrlProps/ctrlProp34.xml><?xml version="1.0" encoding="utf-8"?>
<formControlPr xmlns="http://schemas.microsoft.com/office/spreadsheetml/2009/9/main" objectType="CheckBox" checked="Checked" fmlaLink="#REF!" lockText="1" noThreeD="1"/>
</file>

<file path=xl/ctrlProps/ctrlProp35.xml><?xml version="1.0" encoding="utf-8"?>
<formControlPr xmlns="http://schemas.microsoft.com/office/spreadsheetml/2009/9/main" objectType="CheckBox" checked="Checked" fmlaLink="#REF!" lockText="1" noThreeD="1"/>
</file>

<file path=xl/ctrlProps/ctrlProp36.xml><?xml version="1.0" encoding="utf-8"?>
<formControlPr xmlns="http://schemas.microsoft.com/office/spreadsheetml/2009/9/main" objectType="CheckBox" checked="Checked" fmlaLink="#REF!" lockText="1" noThreeD="1"/>
</file>

<file path=xl/ctrlProps/ctrlProp37.xml><?xml version="1.0" encoding="utf-8"?>
<formControlPr xmlns="http://schemas.microsoft.com/office/spreadsheetml/2009/9/main" objectType="CheckBox" checked="Checked" fmlaLink="#REF!" lockText="1" noThreeD="1"/>
</file>

<file path=xl/ctrlProps/ctrlProp38.xml><?xml version="1.0" encoding="utf-8"?>
<formControlPr xmlns="http://schemas.microsoft.com/office/spreadsheetml/2009/9/main" objectType="CheckBox" fmlaLink="#REF!" lockText="1" noThreeD="1"/>
</file>

<file path=xl/ctrlProps/ctrlProp39.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REF!" lockText="1" noThreeD="1"/>
</file>

<file path=xl/ctrlProps/ctrlProp40.xml><?xml version="1.0" encoding="utf-8"?>
<formControlPr xmlns="http://schemas.microsoft.com/office/spreadsheetml/2009/9/main" objectType="CheckBox" checked="Checked" fmlaLink="#REF!" lockText="1" noThreeD="1"/>
</file>

<file path=xl/ctrlProps/ctrlProp41.xml><?xml version="1.0" encoding="utf-8"?>
<formControlPr xmlns="http://schemas.microsoft.com/office/spreadsheetml/2009/9/main" objectType="CheckBox" checked="Checked" fmlaLink="#REF!" lockText="1" noThreeD="1"/>
</file>

<file path=xl/ctrlProps/ctrlProp42.xml><?xml version="1.0" encoding="utf-8"?>
<formControlPr xmlns="http://schemas.microsoft.com/office/spreadsheetml/2009/9/main" objectType="CheckBox" checked="Checked" fmlaLink="#REF!" lockText="1" noThreeD="1"/>
</file>

<file path=xl/ctrlProps/ctrlProp43.xml><?xml version="1.0" encoding="utf-8"?>
<formControlPr xmlns="http://schemas.microsoft.com/office/spreadsheetml/2009/9/main" objectType="CheckBox" fmlaLink="#REF!" lockText="1" noThreeD="1"/>
</file>

<file path=xl/ctrlProps/ctrlProp44.xml><?xml version="1.0" encoding="utf-8"?>
<formControlPr xmlns="http://schemas.microsoft.com/office/spreadsheetml/2009/9/main" objectType="CheckBox" checked="Checked" fmlaLink="#REF!" lockText="1" noThreeD="1"/>
</file>

<file path=xl/ctrlProps/ctrlProp45.xml><?xml version="1.0" encoding="utf-8"?>
<formControlPr xmlns="http://schemas.microsoft.com/office/spreadsheetml/2009/9/main" objectType="CheckBox" fmlaLink="#REF!" lockText="1" noThreeD="1"/>
</file>

<file path=xl/ctrlProps/ctrlProp46.xml><?xml version="1.0" encoding="utf-8"?>
<formControlPr xmlns="http://schemas.microsoft.com/office/spreadsheetml/2009/9/main" objectType="CheckBox" checked="Checked" fmlaLink="#REF!" lockText="1" noThreeD="1"/>
</file>

<file path=xl/ctrlProps/ctrlProp47.xml><?xml version="1.0" encoding="utf-8"?>
<formControlPr xmlns="http://schemas.microsoft.com/office/spreadsheetml/2009/9/main" objectType="CheckBox" fmlaLink="#REF!" lockText="1" noThreeD="1"/>
</file>

<file path=xl/ctrlProps/ctrlProp48.xml><?xml version="1.0" encoding="utf-8"?>
<formControlPr xmlns="http://schemas.microsoft.com/office/spreadsheetml/2009/9/main" objectType="CheckBox" checked="Checked" fmlaLink="#REF!" lockText="1" noThreeD="1"/>
</file>

<file path=xl/ctrlProps/ctrlProp49.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checked="Checked" fmlaLink="#REF!" lockText="1" noThreeD="1"/>
</file>

<file path=xl/ctrlProps/ctrlProp50.xml><?xml version="1.0" encoding="utf-8"?>
<formControlPr xmlns="http://schemas.microsoft.com/office/spreadsheetml/2009/9/main" objectType="CheckBox" checked="Checked" fmlaLink="#REF!" lockText="1" noThreeD="1"/>
</file>

<file path=xl/ctrlProps/ctrlProp51.xml><?xml version="1.0" encoding="utf-8"?>
<formControlPr xmlns="http://schemas.microsoft.com/office/spreadsheetml/2009/9/main" objectType="CheckBox" fmlaLink="#REF!" lockText="1" noThreeD="1"/>
</file>

<file path=xl/ctrlProps/ctrlProp52.xml><?xml version="1.0" encoding="utf-8"?>
<formControlPr xmlns="http://schemas.microsoft.com/office/spreadsheetml/2009/9/main" objectType="CheckBox" checked="Checked" fmlaLink="#REF!" lockText="1" noThreeD="1"/>
</file>

<file path=xl/ctrlProps/ctrlProp53.xml><?xml version="1.0" encoding="utf-8"?>
<formControlPr xmlns="http://schemas.microsoft.com/office/spreadsheetml/2009/9/main" objectType="CheckBox" fmlaLink="#REF!" lockText="1" noThreeD="1"/>
</file>

<file path=xl/ctrlProps/ctrlProp54.xml><?xml version="1.0" encoding="utf-8"?>
<formControlPr xmlns="http://schemas.microsoft.com/office/spreadsheetml/2009/9/main" objectType="CheckBox" checked="Checked" fmlaLink="#REF!" lockText="1" noThreeD="1"/>
</file>

<file path=xl/ctrlProps/ctrlProp55.xml><?xml version="1.0" encoding="utf-8"?>
<formControlPr xmlns="http://schemas.microsoft.com/office/spreadsheetml/2009/9/main" objectType="CheckBox" fmlaLink="#REF!" lockText="1" noThreeD="1"/>
</file>

<file path=xl/ctrlProps/ctrlProp56.xml><?xml version="1.0" encoding="utf-8"?>
<formControlPr xmlns="http://schemas.microsoft.com/office/spreadsheetml/2009/9/main" objectType="CheckBox" checked="Checked" fmlaLink="#REF!" lockText="1" noThreeD="1"/>
</file>

<file path=xl/ctrlProps/ctrlProp57.xml><?xml version="1.0" encoding="utf-8"?>
<formControlPr xmlns="http://schemas.microsoft.com/office/spreadsheetml/2009/9/main" objectType="CheckBox" fmlaLink="#REF!" lockText="1" noThreeD="1"/>
</file>

<file path=xl/ctrlProps/ctrlProp58.xml><?xml version="1.0" encoding="utf-8"?>
<formControlPr xmlns="http://schemas.microsoft.com/office/spreadsheetml/2009/9/main" objectType="CheckBox" checked="Checked" fmlaLink="#REF!" lockText="1" noThreeD="1"/>
</file>

<file path=xl/ctrlProps/ctrlProp59.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checked="Checked" fmlaLink="#REF!" lockText="1" noThreeD="1"/>
</file>

<file path=xl/ctrlProps/ctrlProp60.xml><?xml version="1.0" encoding="utf-8"?>
<formControlPr xmlns="http://schemas.microsoft.com/office/spreadsheetml/2009/9/main" objectType="CheckBox" checked="Checked" fmlaLink="#REF!" lockText="1" noThreeD="1"/>
</file>

<file path=xl/ctrlProps/ctrlProp61.xml><?xml version="1.0" encoding="utf-8"?>
<formControlPr xmlns="http://schemas.microsoft.com/office/spreadsheetml/2009/9/main" objectType="CheckBox" fmlaLink="#REF!" lockText="1" noThreeD="1"/>
</file>

<file path=xl/ctrlProps/ctrlProp62.xml><?xml version="1.0" encoding="utf-8"?>
<formControlPr xmlns="http://schemas.microsoft.com/office/spreadsheetml/2009/9/main" objectType="CheckBox" checked="Checked" fmlaLink="#REF!" lockText="1" noThreeD="1"/>
</file>

<file path=xl/ctrlProps/ctrlProp63.xml><?xml version="1.0" encoding="utf-8"?>
<formControlPr xmlns="http://schemas.microsoft.com/office/spreadsheetml/2009/9/main" objectType="CheckBox" fmlaLink="#REF!" lockText="1" noThreeD="1"/>
</file>

<file path=xl/ctrlProps/ctrlProp64.xml><?xml version="1.0" encoding="utf-8"?>
<formControlPr xmlns="http://schemas.microsoft.com/office/spreadsheetml/2009/9/main" objectType="CheckBox" checked="Checked" fmlaLink="#REF!" lockText="1" noThreeD="1"/>
</file>

<file path=xl/ctrlProps/ctrlProp65.xml><?xml version="1.0" encoding="utf-8"?>
<formControlPr xmlns="http://schemas.microsoft.com/office/spreadsheetml/2009/9/main" objectType="CheckBox" fmlaLink="#REF!" lockText="1" noThreeD="1"/>
</file>

<file path=xl/ctrlProps/ctrlProp66.xml><?xml version="1.0" encoding="utf-8"?>
<formControlPr xmlns="http://schemas.microsoft.com/office/spreadsheetml/2009/9/main" objectType="CheckBox" checked="Checked" fmlaLink="#REF!" lockText="1" noThreeD="1"/>
</file>

<file path=xl/ctrlProps/ctrlProp67.xml><?xml version="1.0" encoding="utf-8"?>
<formControlPr xmlns="http://schemas.microsoft.com/office/spreadsheetml/2009/9/main" objectType="CheckBox" fmlaLink="#REF!" lockText="1" noThreeD="1"/>
</file>

<file path=xl/ctrlProps/ctrlProp68.xml><?xml version="1.0" encoding="utf-8"?>
<formControlPr xmlns="http://schemas.microsoft.com/office/spreadsheetml/2009/9/main" objectType="CheckBox" checked="Checked" fmlaLink="#REF!" lockText="1" noThreeD="1"/>
</file>

<file path=xl/ctrlProps/ctrlProp69.xml><?xml version="1.0" encoding="utf-8"?>
<formControlPr xmlns="http://schemas.microsoft.com/office/spreadsheetml/2009/9/main" objectType="CheckBox" fmlaLink="#REF!" lockText="1" noThreeD="1"/>
</file>

<file path=xl/ctrlProps/ctrlProp7.xml><?xml version="1.0" encoding="utf-8"?>
<formControlPr xmlns="http://schemas.microsoft.com/office/spreadsheetml/2009/9/main" objectType="CheckBox" fmlaLink="#REF!" lockText="1" noThreeD="1"/>
</file>

<file path=xl/ctrlProps/ctrlProp70.xml><?xml version="1.0" encoding="utf-8"?>
<formControlPr xmlns="http://schemas.microsoft.com/office/spreadsheetml/2009/9/main" objectType="CheckBox" fmlaLink="#REF!" lockText="1" noThreeD="1"/>
</file>

<file path=xl/ctrlProps/ctrlProp71.xml><?xml version="1.0" encoding="utf-8"?>
<formControlPr xmlns="http://schemas.microsoft.com/office/spreadsheetml/2009/9/main" objectType="CheckBox" fmlaLink="#REF!" lockText="1" noThreeD="1"/>
</file>

<file path=xl/ctrlProps/ctrlProp72.xml><?xml version="1.0" encoding="utf-8"?>
<formControlPr xmlns="http://schemas.microsoft.com/office/spreadsheetml/2009/9/main" objectType="CheckBox" checked="Checked" fmlaLink="#REF!" lockText="1" noThreeD="1"/>
</file>

<file path=xl/ctrlProps/ctrlProp73.xml><?xml version="1.0" encoding="utf-8"?>
<formControlPr xmlns="http://schemas.microsoft.com/office/spreadsheetml/2009/9/main" objectType="CheckBox" checked="Checked" fmlaLink="#REF!" lockText="1" noThreeD="1"/>
</file>

<file path=xl/ctrlProps/ctrlProp74.xml><?xml version="1.0" encoding="utf-8"?>
<formControlPr xmlns="http://schemas.microsoft.com/office/spreadsheetml/2009/9/main" objectType="CheckBox" checked="Checked" fmlaLink="#REF!" lockText="1" noThreeD="1"/>
</file>

<file path=xl/ctrlProps/ctrlProp75.xml><?xml version="1.0" encoding="utf-8"?>
<formControlPr xmlns="http://schemas.microsoft.com/office/spreadsheetml/2009/9/main" objectType="CheckBox" fmlaLink="#REF!" lockText="1" noThreeD="1"/>
</file>

<file path=xl/ctrlProps/ctrlProp76.xml><?xml version="1.0" encoding="utf-8"?>
<formControlPr xmlns="http://schemas.microsoft.com/office/spreadsheetml/2009/9/main" objectType="CheckBox" fmlaLink="#REF!" lockText="1" noThreeD="1"/>
</file>

<file path=xl/ctrlProps/ctrlProp77.xml><?xml version="1.0" encoding="utf-8"?>
<formControlPr xmlns="http://schemas.microsoft.com/office/spreadsheetml/2009/9/main" objectType="CheckBox" checked="Checked" fmlaLink="#REF!" lockText="1" noThreeD="1"/>
</file>

<file path=xl/ctrlProps/ctrlProp78.xml><?xml version="1.0" encoding="utf-8"?>
<formControlPr xmlns="http://schemas.microsoft.com/office/spreadsheetml/2009/9/main" objectType="CheckBox" checked="Checked" fmlaLink="#REF!" lockText="1" noThreeD="1"/>
</file>

<file path=xl/ctrlProps/ctrlProp79.xml><?xml version="1.0" encoding="utf-8"?>
<formControlPr xmlns="http://schemas.microsoft.com/office/spreadsheetml/2009/9/main" objectType="CheckBox" checked="Checked" fmlaLink="#REF!" lockText="1" noThreeD="1"/>
</file>

<file path=xl/ctrlProps/ctrlProp8.xml><?xml version="1.0" encoding="utf-8"?>
<formControlPr xmlns="http://schemas.microsoft.com/office/spreadsheetml/2009/9/main" objectType="CheckBox" checked="Checked" fmlaLink="#REF!" lockText="1" noThreeD="1"/>
</file>

<file path=xl/ctrlProps/ctrlProp80.xml><?xml version="1.0" encoding="utf-8"?>
<formControlPr xmlns="http://schemas.microsoft.com/office/spreadsheetml/2009/9/main" objectType="CheckBox" fmlaLink="#REF!" lockText="1" noThreeD="1"/>
</file>

<file path=xl/ctrlProps/ctrlProp81.xml><?xml version="1.0" encoding="utf-8"?>
<formControlPr xmlns="http://schemas.microsoft.com/office/spreadsheetml/2009/9/main" objectType="CheckBox" fmlaLink="#REF!" lockText="1" noThreeD="1"/>
</file>

<file path=xl/ctrlProps/ctrlProp82.xml><?xml version="1.0" encoding="utf-8"?>
<formControlPr xmlns="http://schemas.microsoft.com/office/spreadsheetml/2009/9/main" objectType="CheckBox" checked="Checked" fmlaLink="#REF!" lockText="1" noThreeD="1"/>
</file>

<file path=xl/ctrlProps/ctrlProp83.xml><?xml version="1.0" encoding="utf-8"?>
<formControlPr xmlns="http://schemas.microsoft.com/office/spreadsheetml/2009/9/main" objectType="CheckBox" checked="Checked" fmlaLink="#REF!" lockText="1" noThreeD="1"/>
</file>

<file path=xl/ctrlProps/ctrlProp84.xml><?xml version="1.0" encoding="utf-8"?>
<formControlPr xmlns="http://schemas.microsoft.com/office/spreadsheetml/2009/9/main" objectType="CheckBox" checked="Checked" fmlaLink="#REF!" lockText="1" noThreeD="1"/>
</file>

<file path=xl/ctrlProps/ctrlProp85.xml><?xml version="1.0" encoding="utf-8"?>
<formControlPr xmlns="http://schemas.microsoft.com/office/spreadsheetml/2009/9/main" objectType="CheckBox" fmlaLink="#REF!" lockText="1" noThreeD="1"/>
</file>

<file path=xl/ctrlProps/ctrlProp86.xml><?xml version="1.0" encoding="utf-8"?>
<formControlPr xmlns="http://schemas.microsoft.com/office/spreadsheetml/2009/9/main" objectType="CheckBox" fmlaLink="#REF!" lockText="1" noThreeD="1"/>
</file>

<file path=xl/ctrlProps/ctrlProp87.xml><?xml version="1.0" encoding="utf-8"?>
<formControlPr xmlns="http://schemas.microsoft.com/office/spreadsheetml/2009/9/main" objectType="CheckBox" checked="Checked" fmlaLink="#REF!" lockText="1" noThreeD="1"/>
</file>

<file path=xl/ctrlProps/ctrlProp88.xml><?xml version="1.0" encoding="utf-8"?>
<formControlPr xmlns="http://schemas.microsoft.com/office/spreadsheetml/2009/9/main" objectType="CheckBox" checked="Checked" fmlaLink="#REF!" lockText="1" noThreeD="1"/>
</file>

<file path=xl/ctrlProps/ctrlProp89.xml><?xml version="1.0" encoding="utf-8"?>
<formControlPr xmlns="http://schemas.microsoft.com/office/spreadsheetml/2009/9/main" objectType="CheckBox" checked="Checked" fmlaLink="#REF!" lockText="1" noThreeD="1"/>
</file>

<file path=xl/ctrlProps/ctrlProp9.xml><?xml version="1.0" encoding="utf-8"?>
<formControlPr xmlns="http://schemas.microsoft.com/office/spreadsheetml/2009/9/main" objectType="CheckBox" fmlaLink="#REF!" lockText="1" noThreeD="1"/>
</file>

<file path=xl/ctrlProps/ctrlProp90.xml><?xml version="1.0" encoding="utf-8"?>
<formControlPr xmlns="http://schemas.microsoft.com/office/spreadsheetml/2009/9/main" objectType="CheckBox" fmlaLink="#REF!" lockText="1" noThreeD="1"/>
</file>

<file path=xl/ctrlProps/ctrlProp91.xml><?xml version="1.0" encoding="utf-8"?>
<formControlPr xmlns="http://schemas.microsoft.com/office/spreadsheetml/2009/9/main" objectType="CheckBox" fmlaLink="#REF!" lockText="1" noThreeD="1"/>
</file>

<file path=xl/ctrlProps/ctrlProp92.xml><?xml version="1.0" encoding="utf-8"?>
<formControlPr xmlns="http://schemas.microsoft.com/office/spreadsheetml/2009/9/main" objectType="CheckBox" checked="Checked" fmlaLink="#REF!" lockText="1" noThreeD="1"/>
</file>

<file path=xl/ctrlProps/ctrlProp93.xml><?xml version="1.0" encoding="utf-8"?>
<formControlPr xmlns="http://schemas.microsoft.com/office/spreadsheetml/2009/9/main" objectType="CheckBox" checked="Checked" fmlaLink="#REF!" lockText="1" noThreeD="1"/>
</file>

<file path=xl/ctrlProps/ctrlProp94.xml><?xml version="1.0" encoding="utf-8"?>
<formControlPr xmlns="http://schemas.microsoft.com/office/spreadsheetml/2009/9/main" objectType="CheckBox" checked="Checked" fmlaLink="#REF!" lockText="1" noThreeD="1"/>
</file>

<file path=xl/ctrlProps/ctrlProp95.xml><?xml version="1.0" encoding="utf-8"?>
<formControlPr xmlns="http://schemas.microsoft.com/office/spreadsheetml/2009/9/main" objectType="CheckBox" fmlaLink="#REF!" lockText="1" noThreeD="1"/>
</file>

<file path=xl/ctrlProps/ctrlProp96.xml><?xml version="1.0" encoding="utf-8"?>
<formControlPr xmlns="http://schemas.microsoft.com/office/spreadsheetml/2009/9/main" objectType="CheckBox" fmlaLink="#REF!" lockText="1" noThreeD="1"/>
</file>

<file path=xl/ctrlProps/ctrlProp97.xml><?xml version="1.0" encoding="utf-8"?>
<formControlPr xmlns="http://schemas.microsoft.com/office/spreadsheetml/2009/9/main" objectType="CheckBox" checked="Checked" fmlaLink="#REF!" lockText="1" noThreeD="1"/>
</file>

<file path=xl/ctrlProps/ctrlProp98.xml><?xml version="1.0" encoding="utf-8"?>
<formControlPr xmlns="http://schemas.microsoft.com/office/spreadsheetml/2009/9/main" objectType="CheckBox" checked="Checked" fmlaLink="#REF!" lockText="1" noThreeD="1"/>
</file>

<file path=xl/ctrlProps/ctrlProp99.xml><?xml version="1.0" encoding="utf-8"?>
<formControlPr xmlns="http://schemas.microsoft.com/office/spreadsheetml/2009/9/main" objectType="CheckBox" checked="Checked" fmlaLink="#REF!"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49" name="Check Box 1" descr="15条医師　項目使用" hidden="1">
              <a:extLst>
                <a:ext uri="{63B3BB69-23CF-44E3-9099-C40C66FF867C}">
                  <a14:compatExt spid="_x0000_s2049"/>
                </a:ext>
                <a:ext uri="{FF2B5EF4-FFF2-40B4-BE49-F238E27FC236}">
                  <a16:creationId xmlns:a16="http://schemas.microsoft.com/office/drawing/2014/main" id="{84DB8757-2F3E-408D-9FDD-9A34977D78DF}"/>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50" name="Check Box 2" descr="15条医師　項目使用" hidden="1">
              <a:extLst>
                <a:ext uri="{63B3BB69-23CF-44E3-9099-C40C66FF867C}">
                  <a14:compatExt spid="_x0000_s2050"/>
                </a:ext>
                <a:ext uri="{FF2B5EF4-FFF2-40B4-BE49-F238E27FC236}">
                  <a16:creationId xmlns:a16="http://schemas.microsoft.com/office/drawing/2014/main" id="{522D5F1E-860E-441C-A36A-66F35A2266EF}"/>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51" name="Check Box 3" descr="15条医師　項目使用" hidden="1">
              <a:extLst>
                <a:ext uri="{63B3BB69-23CF-44E3-9099-C40C66FF867C}">
                  <a14:compatExt spid="_x0000_s2051"/>
                </a:ext>
                <a:ext uri="{FF2B5EF4-FFF2-40B4-BE49-F238E27FC236}">
                  <a16:creationId xmlns:a16="http://schemas.microsoft.com/office/drawing/2014/main" id="{8B7C5C59-FE80-472F-B643-E2FDB7B4F35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52" name="Check Box 4" descr="15条医師　項目使用" hidden="1">
              <a:extLst>
                <a:ext uri="{63B3BB69-23CF-44E3-9099-C40C66FF867C}">
                  <a14:compatExt spid="_x0000_s2052"/>
                </a:ext>
                <a:ext uri="{FF2B5EF4-FFF2-40B4-BE49-F238E27FC236}">
                  <a16:creationId xmlns:a16="http://schemas.microsoft.com/office/drawing/2014/main" id="{4482A98E-771C-482D-98B7-94C57321ADD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53" name="Check Box 5" descr="15条医師　項目使用" hidden="1">
              <a:extLst>
                <a:ext uri="{63B3BB69-23CF-44E3-9099-C40C66FF867C}">
                  <a14:compatExt spid="_x0000_s2053"/>
                </a:ext>
                <a:ext uri="{FF2B5EF4-FFF2-40B4-BE49-F238E27FC236}">
                  <a16:creationId xmlns:a16="http://schemas.microsoft.com/office/drawing/2014/main" id="{99C25D11-2945-4A74-88D4-22B4D1B59A96}"/>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54" name="Check Box 6" descr="15条医師　項目使用" hidden="1">
              <a:extLst>
                <a:ext uri="{63B3BB69-23CF-44E3-9099-C40C66FF867C}">
                  <a14:compatExt spid="_x0000_s2054"/>
                </a:ext>
                <a:ext uri="{FF2B5EF4-FFF2-40B4-BE49-F238E27FC236}">
                  <a16:creationId xmlns:a16="http://schemas.microsoft.com/office/drawing/2014/main" id="{66C47DD0-F8DF-444C-874C-E10F91351DCB}"/>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55" name="Check Box 7" descr="15条医師　項目使用" hidden="1">
              <a:extLst>
                <a:ext uri="{63B3BB69-23CF-44E3-9099-C40C66FF867C}">
                  <a14:compatExt spid="_x0000_s2055"/>
                </a:ext>
                <a:ext uri="{FF2B5EF4-FFF2-40B4-BE49-F238E27FC236}">
                  <a16:creationId xmlns:a16="http://schemas.microsoft.com/office/drawing/2014/main" id="{EFD66EFD-C32D-4D84-9749-1792DFB6983E}"/>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56" name="Check Box 8" descr="15条医師　項目使用" hidden="1">
              <a:extLst>
                <a:ext uri="{63B3BB69-23CF-44E3-9099-C40C66FF867C}">
                  <a14:compatExt spid="_x0000_s2056"/>
                </a:ext>
                <a:ext uri="{FF2B5EF4-FFF2-40B4-BE49-F238E27FC236}">
                  <a16:creationId xmlns:a16="http://schemas.microsoft.com/office/drawing/2014/main" id="{92B99EF8-490C-4B34-9D0E-74BBD766076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57" name="Check Box 9" descr="15条医師　項目使用" hidden="1">
              <a:extLst>
                <a:ext uri="{63B3BB69-23CF-44E3-9099-C40C66FF867C}">
                  <a14:compatExt spid="_x0000_s2057"/>
                </a:ext>
                <a:ext uri="{FF2B5EF4-FFF2-40B4-BE49-F238E27FC236}">
                  <a16:creationId xmlns:a16="http://schemas.microsoft.com/office/drawing/2014/main" id="{AD1280AC-5DFA-4F57-9D7C-57DED652D2CB}"/>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58" name="Check Box 10" descr="15条医師　項目使用" hidden="1">
              <a:extLst>
                <a:ext uri="{63B3BB69-23CF-44E3-9099-C40C66FF867C}">
                  <a14:compatExt spid="_x0000_s2058"/>
                </a:ext>
                <a:ext uri="{FF2B5EF4-FFF2-40B4-BE49-F238E27FC236}">
                  <a16:creationId xmlns:a16="http://schemas.microsoft.com/office/drawing/2014/main" id="{8619AFEF-E4B5-4551-8330-E89D4398AFBD}"/>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59" name="Check Box 11" descr="15条医師　項目使用" hidden="1">
              <a:extLst>
                <a:ext uri="{63B3BB69-23CF-44E3-9099-C40C66FF867C}">
                  <a14:compatExt spid="_x0000_s2059"/>
                </a:ext>
                <a:ext uri="{FF2B5EF4-FFF2-40B4-BE49-F238E27FC236}">
                  <a16:creationId xmlns:a16="http://schemas.microsoft.com/office/drawing/2014/main" id="{34325004-804E-4008-82EB-166B095D9AF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60" name="Check Box 12" descr="15条医師　項目使用" hidden="1">
              <a:extLst>
                <a:ext uri="{63B3BB69-23CF-44E3-9099-C40C66FF867C}">
                  <a14:compatExt spid="_x0000_s2060"/>
                </a:ext>
                <a:ext uri="{FF2B5EF4-FFF2-40B4-BE49-F238E27FC236}">
                  <a16:creationId xmlns:a16="http://schemas.microsoft.com/office/drawing/2014/main" id="{4252E879-9E87-4939-A2F7-47E8F0A81AFF}"/>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61" name="Check Box 13" descr="15条医師　項目使用" hidden="1">
              <a:extLst>
                <a:ext uri="{63B3BB69-23CF-44E3-9099-C40C66FF867C}">
                  <a14:compatExt spid="_x0000_s2061"/>
                </a:ext>
                <a:ext uri="{FF2B5EF4-FFF2-40B4-BE49-F238E27FC236}">
                  <a16:creationId xmlns:a16="http://schemas.microsoft.com/office/drawing/2014/main" id="{76E69894-50EF-4C89-B25D-00F1030E322D}"/>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62" name="Check Box 14" descr="15条医師　項目使用" hidden="1">
              <a:extLst>
                <a:ext uri="{63B3BB69-23CF-44E3-9099-C40C66FF867C}">
                  <a14:compatExt spid="_x0000_s2062"/>
                </a:ext>
                <a:ext uri="{FF2B5EF4-FFF2-40B4-BE49-F238E27FC236}">
                  <a16:creationId xmlns:a16="http://schemas.microsoft.com/office/drawing/2014/main" id="{6855F6D4-AB49-464D-B99C-287D27B6B08A}"/>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63" name="Check Box 15" descr="15条医師　項目使用" hidden="1">
              <a:extLst>
                <a:ext uri="{63B3BB69-23CF-44E3-9099-C40C66FF867C}">
                  <a14:compatExt spid="_x0000_s2063"/>
                </a:ext>
                <a:ext uri="{FF2B5EF4-FFF2-40B4-BE49-F238E27FC236}">
                  <a16:creationId xmlns:a16="http://schemas.microsoft.com/office/drawing/2014/main" id="{BD0D1B5A-D97E-4A1F-9AF3-5ECB453F8458}"/>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64" name="Check Box 16" descr="15条医師　項目使用" hidden="1">
              <a:extLst>
                <a:ext uri="{63B3BB69-23CF-44E3-9099-C40C66FF867C}">
                  <a14:compatExt spid="_x0000_s2064"/>
                </a:ext>
                <a:ext uri="{FF2B5EF4-FFF2-40B4-BE49-F238E27FC236}">
                  <a16:creationId xmlns:a16="http://schemas.microsoft.com/office/drawing/2014/main" id="{D303C70E-152D-4A16-8A21-77207A9DE94A}"/>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65" name="Check Box 17" descr="15条医師　項目使用" hidden="1">
              <a:extLst>
                <a:ext uri="{63B3BB69-23CF-44E3-9099-C40C66FF867C}">
                  <a14:compatExt spid="_x0000_s2065"/>
                </a:ext>
                <a:ext uri="{FF2B5EF4-FFF2-40B4-BE49-F238E27FC236}">
                  <a16:creationId xmlns:a16="http://schemas.microsoft.com/office/drawing/2014/main" id="{56545AD7-041D-4D13-82C6-86720397655B}"/>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66" name="Check Box 18" descr="15条医師　項目使用" hidden="1">
              <a:extLst>
                <a:ext uri="{63B3BB69-23CF-44E3-9099-C40C66FF867C}">
                  <a14:compatExt spid="_x0000_s2066"/>
                </a:ext>
                <a:ext uri="{FF2B5EF4-FFF2-40B4-BE49-F238E27FC236}">
                  <a16:creationId xmlns:a16="http://schemas.microsoft.com/office/drawing/2014/main" id="{BBB2B715-CB3F-49D5-85B1-E491A25D3AE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67" name="Check Box 19" descr="15条医師　項目使用" hidden="1">
              <a:extLst>
                <a:ext uri="{63B3BB69-23CF-44E3-9099-C40C66FF867C}">
                  <a14:compatExt spid="_x0000_s2067"/>
                </a:ext>
                <a:ext uri="{FF2B5EF4-FFF2-40B4-BE49-F238E27FC236}">
                  <a16:creationId xmlns:a16="http://schemas.microsoft.com/office/drawing/2014/main" id="{9F7DCE6D-2A8C-47EB-B065-6369048B32C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68" name="Check Box 20" descr="15条医師　項目使用" hidden="1">
              <a:extLst>
                <a:ext uri="{63B3BB69-23CF-44E3-9099-C40C66FF867C}">
                  <a14:compatExt spid="_x0000_s2068"/>
                </a:ext>
                <a:ext uri="{FF2B5EF4-FFF2-40B4-BE49-F238E27FC236}">
                  <a16:creationId xmlns:a16="http://schemas.microsoft.com/office/drawing/2014/main" id="{0DCE9594-6C1B-4381-916D-70CAC408EA6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69" name="Check Box 21" descr="15条医師　項目使用" hidden="1">
              <a:extLst>
                <a:ext uri="{63B3BB69-23CF-44E3-9099-C40C66FF867C}">
                  <a14:compatExt spid="_x0000_s2069"/>
                </a:ext>
                <a:ext uri="{FF2B5EF4-FFF2-40B4-BE49-F238E27FC236}">
                  <a16:creationId xmlns:a16="http://schemas.microsoft.com/office/drawing/2014/main" id="{5EBAE9A9-7F03-451C-A4A5-A258EFA95648}"/>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70" name="Check Box 22" descr="15条医師　項目使用" hidden="1">
              <a:extLst>
                <a:ext uri="{63B3BB69-23CF-44E3-9099-C40C66FF867C}">
                  <a14:compatExt spid="_x0000_s2070"/>
                </a:ext>
                <a:ext uri="{FF2B5EF4-FFF2-40B4-BE49-F238E27FC236}">
                  <a16:creationId xmlns:a16="http://schemas.microsoft.com/office/drawing/2014/main" id="{E71B9EB1-B010-43F6-92D0-91B4549307B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71" name="Check Box 23" descr="15条医師　項目使用" hidden="1">
              <a:extLst>
                <a:ext uri="{63B3BB69-23CF-44E3-9099-C40C66FF867C}">
                  <a14:compatExt spid="_x0000_s2071"/>
                </a:ext>
                <a:ext uri="{FF2B5EF4-FFF2-40B4-BE49-F238E27FC236}">
                  <a16:creationId xmlns:a16="http://schemas.microsoft.com/office/drawing/2014/main" id="{DFF18A1C-2889-40F3-BF83-212DB4EBF84C}"/>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72" name="Check Box 24" descr="15条医師　項目使用" hidden="1">
              <a:extLst>
                <a:ext uri="{63B3BB69-23CF-44E3-9099-C40C66FF867C}">
                  <a14:compatExt spid="_x0000_s2072"/>
                </a:ext>
                <a:ext uri="{FF2B5EF4-FFF2-40B4-BE49-F238E27FC236}">
                  <a16:creationId xmlns:a16="http://schemas.microsoft.com/office/drawing/2014/main" id="{FDDEDA34-5158-44DA-B008-DA3AECDC3FAF}"/>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73" name="Check Box 25" descr="15条医師　項目使用" hidden="1">
              <a:extLst>
                <a:ext uri="{63B3BB69-23CF-44E3-9099-C40C66FF867C}">
                  <a14:compatExt spid="_x0000_s2073"/>
                </a:ext>
                <a:ext uri="{FF2B5EF4-FFF2-40B4-BE49-F238E27FC236}">
                  <a16:creationId xmlns:a16="http://schemas.microsoft.com/office/drawing/2014/main" id="{86751A13-024B-416B-86E6-BA0D2D9D98EE}"/>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74" name="Check Box 26" descr="15条医師　項目使用" hidden="1">
              <a:extLst>
                <a:ext uri="{63B3BB69-23CF-44E3-9099-C40C66FF867C}">
                  <a14:compatExt spid="_x0000_s2074"/>
                </a:ext>
                <a:ext uri="{FF2B5EF4-FFF2-40B4-BE49-F238E27FC236}">
                  <a16:creationId xmlns:a16="http://schemas.microsoft.com/office/drawing/2014/main" id="{88BC5700-BEA3-4A64-8A29-3ADEA9A93108}"/>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75" name="Check Box 27" descr="15条医師　項目使用" hidden="1">
              <a:extLst>
                <a:ext uri="{63B3BB69-23CF-44E3-9099-C40C66FF867C}">
                  <a14:compatExt spid="_x0000_s2075"/>
                </a:ext>
                <a:ext uri="{FF2B5EF4-FFF2-40B4-BE49-F238E27FC236}">
                  <a16:creationId xmlns:a16="http://schemas.microsoft.com/office/drawing/2014/main" id="{1DDA6B3B-BA4F-42E9-AB39-FAFADD6033A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76" name="Check Box 28" descr="15条医師　項目使用" hidden="1">
              <a:extLst>
                <a:ext uri="{63B3BB69-23CF-44E3-9099-C40C66FF867C}">
                  <a14:compatExt spid="_x0000_s2076"/>
                </a:ext>
                <a:ext uri="{FF2B5EF4-FFF2-40B4-BE49-F238E27FC236}">
                  <a16:creationId xmlns:a16="http://schemas.microsoft.com/office/drawing/2014/main" id="{3077F989-AE0B-41B3-A19C-C1F64BA377F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77" name="Check Box 29" descr="15条医師　項目使用" hidden="1">
              <a:extLst>
                <a:ext uri="{63B3BB69-23CF-44E3-9099-C40C66FF867C}">
                  <a14:compatExt spid="_x0000_s2077"/>
                </a:ext>
                <a:ext uri="{FF2B5EF4-FFF2-40B4-BE49-F238E27FC236}">
                  <a16:creationId xmlns:a16="http://schemas.microsoft.com/office/drawing/2014/main" id="{A71CEF10-1852-42F1-B53D-C0B965A520B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78" name="Check Box 30" descr="15条医師　項目使用" hidden="1">
              <a:extLst>
                <a:ext uri="{63B3BB69-23CF-44E3-9099-C40C66FF867C}">
                  <a14:compatExt spid="_x0000_s2078"/>
                </a:ext>
                <a:ext uri="{FF2B5EF4-FFF2-40B4-BE49-F238E27FC236}">
                  <a16:creationId xmlns:a16="http://schemas.microsoft.com/office/drawing/2014/main" id="{5667160C-6556-4028-97BE-8708D34DE368}"/>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79" name="Check Box 31" descr="15条医師　項目使用" hidden="1">
              <a:extLst>
                <a:ext uri="{63B3BB69-23CF-44E3-9099-C40C66FF867C}">
                  <a14:compatExt spid="_x0000_s2079"/>
                </a:ext>
                <a:ext uri="{FF2B5EF4-FFF2-40B4-BE49-F238E27FC236}">
                  <a16:creationId xmlns:a16="http://schemas.microsoft.com/office/drawing/2014/main" id="{FE2E27D5-65B7-4E1D-BC12-CC41ECD1A9B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80" name="Check Box 32" descr="15条医師　項目使用" hidden="1">
              <a:extLst>
                <a:ext uri="{63B3BB69-23CF-44E3-9099-C40C66FF867C}">
                  <a14:compatExt spid="_x0000_s2080"/>
                </a:ext>
                <a:ext uri="{FF2B5EF4-FFF2-40B4-BE49-F238E27FC236}">
                  <a16:creationId xmlns:a16="http://schemas.microsoft.com/office/drawing/2014/main" id="{BA9CA702-CAB3-44FC-9D51-D5EC9568D04D}"/>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81" name="Check Box 33" descr="15条医師　項目使用" hidden="1">
              <a:extLst>
                <a:ext uri="{63B3BB69-23CF-44E3-9099-C40C66FF867C}">
                  <a14:compatExt spid="_x0000_s2081"/>
                </a:ext>
                <a:ext uri="{FF2B5EF4-FFF2-40B4-BE49-F238E27FC236}">
                  <a16:creationId xmlns:a16="http://schemas.microsoft.com/office/drawing/2014/main" id="{BF1E59F3-31B0-4EB0-9B5F-46F2F639707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82" name="Check Box 34" descr="15条医師　項目使用" hidden="1">
              <a:extLst>
                <a:ext uri="{63B3BB69-23CF-44E3-9099-C40C66FF867C}">
                  <a14:compatExt spid="_x0000_s2082"/>
                </a:ext>
                <a:ext uri="{FF2B5EF4-FFF2-40B4-BE49-F238E27FC236}">
                  <a16:creationId xmlns:a16="http://schemas.microsoft.com/office/drawing/2014/main" id="{DD74C356-229A-4245-B26A-A5061547F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83" name="Check Box 35" descr="15条医師　項目使用" hidden="1">
              <a:extLst>
                <a:ext uri="{63B3BB69-23CF-44E3-9099-C40C66FF867C}">
                  <a14:compatExt spid="_x0000_s2083"/>
                </a:ext>
                <a:ext uri="{FF2B5EF4-FFF2-40B4-BE49-F238E27FC236}">
                  <a16:creationId xmlns:a16="http://schemas.microsoft.com/office/drawing/2014/main" id="{BD527320-5161-4AF3-B04A-6D8B3DD0BEBC}"/>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084" name="Check Box 36" descr="15条医師　項目使用" hidden="1">
              <a:extLst>
                <a:ext uri="{63B3BB69-23CF-44E3-9099-C40C66FF867C}">
                  <a14:compatExt spid="_x0000_s2084"/>
                </a:ext>
                <a:ext uri="{FF2B5EF4-FFF2-40B4-BE49-F238E27FC236}">
                  <a16:creationId xmlns:a16="http://schemas.microsoft.com/office/drawing/2014/main" id="{D6DEC85C-1C9A-4320-A843-BB2B82D56D1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85" name="Check Box 37" descr="15条医師　項目使用" hidden="1">
              <a:extLst>
                <a:ext uri="{63B3BB69-23CF-44E3-9099-C40C66FF867C}">
                  <a14:compatExt spid="_x0000_s2085"/>
                </a:ext>
                <a:ext uri="{FF2B5EF4-FFF2-40B4-BE49-F238E27FC236}">
                  <a16:creationId xmlns:a16="http://schemas.microsoft.com/office/drawing/2014/main" id="{8E2BB9CE-4FF4-4EF2-9887-B593893561EF}"/>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86" name="Check Box 38" descr="15条医師　項目使用" hidden="1">
              <a:extLst>
                <a:ext uri="{63B3BB69-23CF-44E3-9099-C40C66FF867C}">
                  <a14:compatExt spid="_x0000_s2086"/>
                </a:ext>
                <a:ext uri="{FF2B5EF4-FFF2-40B4-BE49-F238E27FC236}">
                  <a16:creationId xmlns:a16="http://schemas.microsoft.com/office/drawing/2014/main" id="{C724395D-C769-418F-85D5-64E2AB8E82C8}"/>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87" name="Check Box 39" descr="15条医師　項目使用" hidden="1">
              <a:extLst>
                <a:ext uri="{63B3BB69-23CF-44E3-9099-C40C66FF867C}">
                  <a14:compatExt spid="_x0000_s2087"/>
                </a:ext>
                <a:ext uri="{FF2B5EF4-FFF2-40B4-BE49-F238E27FC236}">
                  <a16:creationId xmlns:a16="http://schemas.microsoft.com/office/drawing/2014/main" id="{55626840-3183-4D71-8D7A-5447DDE2D52C}"/>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88" name="Check Box 40" descr="15条医師　項目使用" hidden="1">
              <a:extLst>
                <a:ext uri="{63B3BB69-23CF-44E3-9099-C40C66FF867C}">
                  <a14:compatExt spid="_x0000_s2088"/>
                </a:ext>
                <a:ext uri="{FF2B5EF4-FFF2-40B4-BE49-F238E27FC236}">
                  <a16:creationId xmlns:a16="http://schemas.microsoft.com/office/drawing/2014/main" id="{CC94701F-EF90-45C8-9FF8-DC98F83EBE9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89" name="Check Box 41" descr="15条医師　項目使用" hidden="1">
              <a:extLst>
                <a:ext uri="{63B3BB69-23CF-44E3-9099-C40C66FF867C}">
                  <a14:compatExt spid="_x0000_s2089"/>
                </a:ext>
                <a:ext uri="{FF2B5EF4-FFF2-40B4-BE49-F238E27FC236}">
                  <a16:creationId xmlns:a16="http://schemas.microsoft.com/office/drawing/2014/main" id="{BC80E096-1E2F-4152-953B-ADE89681D4D8}"/>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90" name="Check Box 42" descr="15条医師　項目使用" hidden="1">
              <a:extLst>
                <a:ext uri="{63B3BB69-23CF-44E3-9099-C40C66FF867C}">
                  <a14:compatExt spid="_x0000_s2090"/>
                </a:ext>
                <a:ext uri="{FF2B5EF4-FFF2-40B4-BE49-F238E27FC236}">
                  <a16:creationId xmlns:a16="http://schemas.microsoft.com/office/drawing/2014/main" id="{38FDA157-3109-400B-BE50-4FBA62FB823C}"/>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91" name="Check Box 43" descr="15条医師　項目使用" hidden="1">
              <a:extLst>
                <a:ext uri="{63B3BB69-23CF-44E3-9099-C40C66FF867C}">
                  <a14:compatExt spid="_x0000_s2091"/>
                </a:ext>
                <a:ext uri="{FF2B5EF4-FFF2-40B4-BE49-F238E27FC236}">
                  <a16:creationId xmlns:a16="http://schemas.microsoft.com/office/drawing/2014/main" id="{91B2C040-EC7D-48F5-A566-3858BFC021CD}"/>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92" name="Check Box 44" descr="15条医師　項目使用" hidden="1">
              <a:extLst>
                <a:ext uri="{63B3BB69-23CF-44E3-9099-C40C66FF867C}">
                  <a14:compatExt spid="_x0000_s2092"/>
                </a:ext>
                <a:ext uri="{FF2B5EF4-FFF2-40B4-BE49-F238E27FC236}">
                  <a16:creationId xmlns:a16="http://schemas.microsoft.com/office/drawing/2014/main" id="{5BD4EE62-42AD-4458-B5C5-D782689512CB}"/>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93" name="Check Box 45" descr="15条医師　項目使用" hidden="1">
              <a:extLst>
                <a:ext uri="{63B3BB69-23CF-44E3-9099-C40C66FF867C}">
                  <a14:compatExt spid="_x0000_s2093"/>
                </a:ext>
                <a:ext uri="{FF2B5EF4-FFF2-40B4-BE49-F238E27FC236}">
                  <a16:creationId xmlns:a16="http://schemas.microsoft.com/office/drawing/2014/main" id="{65C2FF34-1565-463D-B9F9-128461B65B5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94" name="Check Box 46" descr="15条医師　項目使用" hidden="1">
              <a:extLst>
                <a:ext uri="{63B3BB69-23CF-44E3-9099-C40C66FF867C}">
                  <a14:compatExt spid="_x0000_s2094"/>
                </a:ext>
                <a:ext uri="{FF2B5EF4-FFF2-40B4-BE49-F238E27FC236}">
                  <a16:creationId xmlns:a16="http://schemas.microsoft.com/office/drawing/2014/main" id="{A4A3B129-B89E-4DF1-988C-A0F15D105432}"/>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95" name="Check Box 47" descr="15条医師　項目使用" hidden="1">
              <a:extLst>
                <a:ext uri="{63B3BB69-23CF-44E3-9099-C40C66FF867C}">
                  <a14:compatExt spid="_x0000_s2095"/>
                </a:ext>
                <a:ext uri="{FF2B5EF4-FFF2-40B4-BE49-F238E27FC236}">
                  <a16:creationId xmlns:a16="http://schemas.microsoft.com/office/drawing/2014/main" id="{B78AEC7C-1650-49B8-8761-03F038CD0CD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96" name="Check Box 48" descr="15条医師　項目使用" hidden="1">
              <a:extLst>
                <a:ext uri="{63B3BB69-23CF-44E3-9099-C40C66FF867C}">
                  <a14:compatExt spid="_x0000_s2096"/>
                </a:ext>
                <a:ext uri="{FF2B5EF4-FFF2-40B4-BE49-F238E27FC236}">
                  <a16:creationId xmlns:a16="http://schemas.microsoft.com/office/drawing/2014/main" id="{26799404-B43B-4EDD-86A8-B0BEABAA0491}"/>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97" name="Check Box 49" descr="15条医師　項目使用" hidden="1">
              <a:extLst>
                <a:ext uri="{63B3BB69-23CF-44E3-9099-C40C66FF867C}">
                  <a14:compatExt spid="_x0000_s2097"/>
                </a:ext>
                <a:ext uri="{FF2B5EF4-FFF2-40B4-BE49-F238E27FC236}">
                  <a16:creationId xmlns:a16="http://schemas.microsoft.com/office/drawing/2014/main" id="{DCBC0181-122E-4347-A783-40DB1BC1313D}"/>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98" name="Check Box 50" descr="15条医師　項目使用" hidden="1">
              <a:extLst>
                <a:ext uri="{63B3BB69-23CF-44E3-9099-C40C66FF867C}">
                  <a14:compatExt spid="_x0000_s2098"/>
                </a:ext>
                <a:ext uri="{FF2B5EF4-FFF2-40B4-BE49-F238E27FC236}">
                  <a16:creationId xmlns:a16="http://schemas.microsoft.com/office/drawing/2014/main" id="{DA2E52ED-CBF4-46D8-9271-1D41CA0837CD}"/>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099" name="Check Box 51" descr="15条医師　項目使用" hidden="1">
              <a:extLst>
                <a:ext uri="{63B3BB69-23CF-44E3-9099-C40C66FF867C}">
                  <a14:compatExt spid="_x0000_s2099"/>
                </a:ext>
                <a:ext uri="{FF2B5EF4-FFF2-40B4-BE49-F238E27FC236}">
                  <a16:creationId xmlns:a16="http://schemas.microsoft.com/office/drawing/2014/main" id="{180BF5E1-338B-4457-B697-2014F4634624}"/>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00" name="Check Box 52" descr="15条医師　項目使用" hidden="1">
              <a:extLst>
                <a:ext uri="{63B3BB69-23CF-44E3-9099-C40C66FF867C}">
                  <a14:compatExt spid="_x0000_s2100"/>
                </a:ext>
                <a:ext uri="{FF2B5EF4-FFF2-40B4-BE49-F238E27FC236}">
                  <a16:creationId xmlns:a16="http://schemas.microsoft.com/office/drawing/2014/main" id="{19C461C5-BA10-4994-9DAA-1ECEE94188E6}"/>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01" name="Check Box 53" descr="15条医師　項目使用" hidden="1">
              <a:extLst>
                <a:ext uri="{63B3BB69-23CF-44E3-9099-C40C66FF867C}">
                  <a14:compatExt spid="_x0000_s2101"/>
                </a:ext>
                <a:ext uri="{FF2B5EF4-FFF2-40B4-BE49-F238E27FC236}">
                  <a16:creationId xmlns:a16="http://schemas.microsoft.com/office/drawing/2014/main" id="{DBAF4474-2378-4FBD-A8A5-DEC6B539B24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02" name="Check Box 54" descr="15条医師　項目使用" hidden="1">
              <a:extLst>
                <a:ext uri="{63B3BB69-23CF-44E3-9099-C40C66FF867C}">
                  <a14:compatExt spid="_x0000_s2102"/>
                </a:ext>
                <a:ext uri="{FF2B5EF4-FFF2-40B4-BE49-F238E27FC236}">
                  <a16:creationId xmlns:a16="http://schemas.microsoft.com/office/drawing/2014/main" id="{FB8A8F57-9F41-4CAB-ACE2-311DBF4E4B71}"/>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03" name="Check Box 55" descr="15条医師　項目使用" hidden="1">
              <a:extLst>
                <a:ext uri="{63B3BB69-23CF-44E3-9099-C40C66FF867C}">
                  <a14:compatExt spid="_x0000_s2103"/>
                </a:ext>
                <a:ext uri="{FF2B5EF4-FFF2-40B4-BE49-F238E27FC236}">
                  <a16:creationId xmlns:a16="http://schemas.microsoft.com/office/drawing/2014/main" id="{4B5A5BB3-5908-46E4-866E-5DC459CF5DF8}"/>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04" name="Check Box 56" descr="15条医師　項目使用" hidden="1">
              <a:extLst>
                <a:ext uri="{63B3BB69-23CF-44E3-9099-C40C66FF867C}">
                  <a14:compatExt spid="_x0000_s2104"/>
                </a:ext>
                <a:ext uri="{FF2B5EF4-FFF2-40B4-BE49-F238E27FC236}">
                  <a16:creationId xmlns:a16="http://schemas.microsoft.com/office/drawing/2014/main" id="{624D8B0E-CF71-45DE-B91A-86A4CAA87FD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05" name="Check Box 57" descr="15条医師　項目使用" hidden="1">
              <a:extLst>
                <a:ext uri="{63B3BB69-23CF-44E3-9099-C40C66FF867C}">
                  <a14:compatExt spid="_x0000_s2105"/>
                </a:ext>
                <a:ext uri="{FF2B5EF4-FFF2-40B4-BE49-F238E27FC236}">
                  <a16:creationId xmlns:a16="http://schemas.microsoft.com/office/drawing/2014/main" id="{FC87FE11-7022-4D8D-A010-4A372FDF810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06" name="Check Box 58" descr="15条医師　項目使用" hidden="1">
              <a:extLst>
                <a:ext uri="{63B3BB69-23CF-44E3-9099-C40C66FF867C}">
                  <a14:compatExt spid="_x0000_s2106"/>
                </a:ext>
                <a:ext uri="{FF2B5EF4-FFF2-40B4-BE49-F238E27FC236}">
                  <a16:creationId xmlns:a16="http://schemas.microsoft.com/office/drawing/2014/main" id="{316FDC0C-FEA7-4611-BF82-6B0ECFA866D6}"/>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07" name="Check Box 59" descr="15条医師　項目使用" hidden="1">
              <a:extLst>
                <a:ext uri="{63B3BB69-23CF-44E3-9099-C40C66FF867C}">
                  <a14:compatExt spid="_x0000_s2107"/>
                </a:ext>
                <a:ext uri="{FF2B5EF4-FFF2-40B4-BE49-F238E27FC236}">
                  <a16:creationId xmlns:a16="http://schemas.microsoft.com/office/drawing/2014/main" id="{3A6BAFCA-E24F-498F-A23F-A11C222CF648}"/>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08" name="Check Box 60" descr="15条医師　項目使用" hidden="1">
              <a:extLst>
                <a:ext uri="{63B3BB69-23CF-44E3-9099-C40C66FF867C}">
                  <a14:compatExt spid="_x0000_s2108"/>
                </a:ext>
                <a:ext uri="{FF2B5EF4-FFF2-40B4-BE49-F238E27FC236}">
                  <a16:creationId xmlns:a16="http://schemas.microsoft.com/office/drawing/2014/main" id="{CE6CFC43-1162-4C4A-A7E3-0712775D91BB}"/>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09" name="Check Box 61" descr="15条医師　項目使用" hidden="1">
              <a:extLst>
                <a:ext uri="{63B3BB69-23CF-44E3-9099-C40C66FF867C}">
                  <a14:compatExt spid="_x0000_s2109"/>
                </a:ext>
                <a:ext uri="{FF2B5EF4-FFF2-40B4-BE49-F238E27FC236}">
                  <a16:creationId xmlns:a16="http://schemas.microsoft.com/office/drawing/2014/main" id="{1D29DDCD-914A-4F3C-AC36-A2161A150C3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10" name="Check Box 62" descr="15条医師　項目使用" hidden="1">
              <a:extLst>
                <a:ext uri="{63B3BB69-23CF-44E3-9099-C40C66FF867C}">
                  <a14:compatExt spid="_x0000_s2110"/>
                </a:ext>
                <a:ext uri="{FF2B5EF4-FFF2-40B4-BE49-F238E27FC236}">
                  <a16:creationId xmlns:a16="http://schemas.microsoft.com/office/drawing/2014/main" id="{61C335E7-B3D2-459B-9734-E8EF3219711C}"/>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11" name="Check Box 63" descr="15条医師　項目使用" hidden="1">
              <a:extLst>
                <a:ext uri="{63B3BB69-23CF-44E3-9099-C40C66FF867C}">
                  <a14:compatExt spid="_x0000_s2111"/>
                </a:ext>
                <a:ext uri="{FF2B5EF4-FFF2-40B4-BE49-F238E27FC236}">
                  <a16:creationId xmlns:a16="http://schemas.microsoft.com/office/drawing/2014/main" id="{A31FFF76-23A8-4E15-B2D1-4546F77781EE}"/>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12" name="Check Box 64" descr="15条医師　項目使用" hidden="1">
              <a:extLst>
                <a:ext uri="{63B3BB69-23CF-44E3-9099-C40C66FF867C}">
                  <a14:compatExt spid="_x0000_s2112"/>
                </a:ext>
                <a:ext uri="{FF2B5EF4-FFF2-40B4-BE49-F238E27FC236}">
                  <a16:creationId xmlns:a16="http://schemas.microsoft.com/office/drawing/2014/main" id="{B2CAC60C-18EF-4B50-8110-58F78319D80F}"/>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13" name="Check Box 65" descr="15条医師　項目使用" hidden="1">
              <a:extLst>
                <a:ext uri="{63B3BB69-23CF-44E3-9099-C40C66FF867C}">
                  <a14:compatExt spid="_x0000_s2113"/>
                </a:ext>
                <a:ext uri="{FF2B5EF4-FFF2-40B4-BE49-F238E27FC236}">
                  <a16:creationId xmlns:a16="http://schemas.microsoft.com/office/drawing/2014/main" id="{11C06D6F-555D-417C-950C-4BD12402172A}"/>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14" name="Check Box 66" descr="15条医師　項目使用" hidden="1">
              <a:extLst>
                <a:ext uri="{63B3BB69-23CF-44E3-9099-C40C66FF867C}">
                  <a14:compatExt spid="_x0000_s2114"/>
                </a:ext>
                <a:ext uri="{FF2B5EF4-FFF2-40B4-BE49-F238E27FC236}">
                  <a16:creationId xmlns:a16="http://schemas.microsoft.com/office/drawing/2014/main" id="{4485208C-B40D-406D-8332-AA7968E9ACDA}"/>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15" name="Check Box 67" descr="15条医師　項目使用" hidden="1">
              <a:extLst>
                <a:ext uri="{63B3BB69-23CF-44E3-9099-C40C66FF867C}">
                  <a14:compatExt spid="_x0000_s2115"/>
                </a:ext>
                <a:ext uri="{FF2B5EF4-FFF2-40B4-BE49-F238E27FC236}">
                  <a16:creationId xmlns:a16="http://schemas.microsoft.com/office/drawing/2014/main" id="{BDA56190-DFAA-4B09-9BA0-A609D7D986DE}"/>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16" name="Check Box 68" descr="15条医師　項目使用" hidden="1">
              <a:extLst>
                <a:ext uri="{63B3BB69-23CF-44E3-9099-C40C66FF867C}">
                  <a14:compatExt spid="_x0000_s2116"/>
                </a:ext>
                <a:ext uri="{FF2B5EF4-FFF2-40B4-BE49-F238E27FC236}">
                  <a16:creationId xmlns:a16="http://schemas.microsoft.com/office/drawing/2014/main" id="{8749B190-4342-4B10-86C1-6606FA523B84}"/>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0</xdr:row>
          <xdr:rowOff>0</xdr:rowOff>
        </xdr:from>
        <xdr:to>
          <xdr:col>15</xdr:col>
          <xdr:colOff>209550</xdr:colOff>
          <xdr:row>0</xdr:row>
          <xdr:rowOff>0</xdr:rowOff>
        </xdr:to>
        <xdr:sp macro="" textlink="">
          <xdr:nvSpPr>
            <xdr:cNvPr id="2117" name="Check Box 69" descr="15条医師　項目使用" hidden="1">
              <a:extLst>
                <a:ext uri="{63B3BB69-23CF-44E3-9099-C40C66FF867C}">
                  <a14:compatExt spid="_x0000_s2117"/>
                </a:ext>
                <a:ext uri="{FF2B5EF4-FFF2-40B4-BE49-F238E27FC236}">
                  <a16:creationId xmlns:a16="http://schemas.microsoft.com/office/drawing/2014/main" id="{C4C64CE1-9644-4774-A643-41071C657F14}"/>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18" name="Check Box 70" descr="15条医師　項目使用" hidden="1">
              <a:extLst>
                <a:ext uri="{63B3BB69-23CF-44E3-9099-C40C66FF867C}">
                  <a14:compatExt spid="_x0000_s2118"/>
                </a:ext>
                <a:ext uri="{FF2B5EF4-FFF2-40B4-BE49-F238E27FC236}">
                  <a16:creationId xmlns:a16="http://schemas.microsoft.com/office/drawing/2014/main" id="{CE23554D-F381-4074-80A1-1D906D6D6DF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19" name="Check Box 71" descr="15条医師　項目使用" hidden="1">
              <a:extLst>
                <a:ext uri="{63B3BB69-23CF-44E3-9099-C40C66FF867C}">
                  <a14:compatExt spid="_x0000_s2119"/>
                </a:ext>
                <a:ext uri="{FF2B5EF4-FFF2-40B4-BE49-F238E27FC236}">
                  <a16:creationId xmlns:a16="http://schemas.microsoft.com/office/drawing/2014/main" id="{F9927D88-EC57-4E74-B6D3-874AF16BE6A2}"/>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20" name="Check Box 72" descr="15条医師　項目使用" hidden="1">
              <a:extLst>
                <a:ext uri="{63B3BB69-23CF-44E3-9099-C40C66FF867C}">
                  <a14:compatExt spid="_x0000_s2120"/>
                </a:ext>
                <a:ext uri="{FF2B5EF4-FFF2-40B4-BE49-F238E27FC236}">
                  <a16:creationId xmlns:a16="http://schemas.microsoft.com/office/drawing/2014/main" id="{170D34DE-039C-4A7E-AA97-36BC34093C61}"/>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21" name="Check Box 73" descr="15条医師　項目使用" hidden="1">
              <a:extLst>
                <a:ext uri="{63B3BB69-23CF-44E3-9099-C40C66FF867C}">
                  <a14:compatExt spid="_x0000_s2121"/>
                </a:ext>
                <a:ext uri="{FF2B5EF4-FFF2-40B4-BE49-F238E27FC236}">
                  <a16:creationId xmlns:a16="http://schemas.microsoft.com/office/drawing/2014/main" id="{6CA8D536-438C-4D8B-8DC5-4F8836C0FE3B}"/>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22" name="Check Box 74" descr="15条医師　項目使用" hidden="1">
              <a:extLst>
                <a:ext uri="{63B3BB69-23CF-44E3-9099-C40C66FF867C}">
                  <a14:compatExt spid="_x0000_s2122"/>
                </a:ext>
                <a:ext uri="{FF2B5EF4-FFF2-40B4-BE49-F238E27FC236}">
                  <a16:creationId xmlns:a16="http://schemas.microsoft.com/office/drawing/2014/main" id="{FCD0076D-B4C2-4BFA-9280-68C21673B15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23" name="Check Box 75" descr="15条医師　項目使用" hidden="1">
              <a:extLst>
                <a:ext uri="{63B3BB69-23CF-44E3-9099-C40C66FF867C}">
                  <a14:compatExt spid="_x0000_s2123"/>
                </a:ext>
                <a:ext uri="{FF2B5EF4-FFF2-40B4-BE49-F238E27FC236}">
                  <a16:creationId xmlns:a16="http://schemas.microsoft.com/office/drawing/2014/main" id="{55369822-CCB8-4CC1-A12A-2DB262674C7F}"/>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24" name="Check Box 76" descr="15条医師　項目使用" hidden="1">
              <a:extLst>
                <a:ext uri="{63B3BB69-23CF-44E3-9099-C40C66FF867C}">
                  <a14:compatExt spid="_x0000_s2124"/>
                </a:ext>
                <a:ext uri="{FF2B5EF4-FFF2-40B4-BE49-F238E27FC236}">
                  <a16:creationId xmlns:a16="http://schemas.microsoft.com/office/drawing/2014/main" id="{507B9876-EA37-424A-B554-FB0E5A011DA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25" name="Check Box 77" descr="15条医師　項目使用" hidden="1">
              <a:extLst>
                <a:ext uri="{63B3BB69-23CF-44E3-9099-C40C66FF867C}">
                  <a14:compatExt spid="_x0000_s2125"/>
                </a:ext>
                <a:ext uri="{FF2B5EF4-FFF2-40B4-BE49-F238E27FC236}">
                  <a16:creationId xmlns:a16="http://schemas.microsoft.com/office/drawing/2014/main" id="{7699B867-C39B-4AAC-A81B-AC12061C886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26" name="Check Box 78" descr="15条医師　項目使用" hidden="1">
              <a:extLst>
                <a:ext uri="{63B3BB69-23CF-44E3-9099-C40C66FF867C}">
                  <a14:compatExt spid="_x0000_s2126"/>
                </a:ext>
                <a:ext uri="{FF2B5EF4-FFF2-40B4-BE49-F238E27FC236}">
                  <a16:creationId xmlns:a16="http://schemas.microsoft.com/office/drawing/2014/main" id="{9B470523-0A25-4A7F-9FF5-704B9B46B628}"/>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27" name="Check Box 79" descr="15条医師　項目使用" hidden="1">
              <a:extLst>
                <a:ext uri="{63B3BB69-23CF-44E3-9099-C40C66FF867C}">
                  <a14:compatExt spid="_x0000_s2127"/>
                </a:ext>
                <a:ext uri="{FF2B5EF4-FFF2-40B4-BE49-F238E27FC236}">
                  <a16:creationId xmlns:a16="http://schemas.microsoft.com/office/drawing/2014/main" id="{CA098819-FEDC-4A53-929C-0455E9B4909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28" name="Check Box 80" descr="15条医師　項目使用" hidden="1">
              <a:extLst>
                <a:ext uri="{63B3BB69-23CF-44E3-9099-C40C66FF867C}">
                  <a14:compatExt spid="_x0000_s2128"/>
                </a:ext>
                <a:ext uri="{FF2B5EF4-FFF2-40B4-BE49-F238E27FC236}">
                  <a16:creationId xmlns:a16="http://schemas.microsoft.com/office/drawing/2014/main" id="{4EF31D72-414F-40FD-B759-8D2098F03B4C}"/>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29" name="Check Box 81" descr="15条医師　項目使用" hidden="1">
              <a:extLst>
                <a:ext uri="{63B3BB69-23CF-44E3-9099-C40C66FF867C}">
                  <a14:compatExt spid="_x0000_s2129"/>
                </a:ext>
                <a:ext uri="{FF2B5EF4-FFF2-40B4-BE49-F238E27FC236}">
                  <a16:creationId xmlns:a16="http://schemas.microsoft.com/office/drawing/2014/main" id="{C8DE7621-DD19-4BA3-BC1A-0290A0F4229D}"/>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30" name="Check Box 82" descr="15条医師　項目使用" hidden="1">
              <a:extLst>
                <a:ext uri="{63B3BB69-23CF-44E3-9099-C40C66FF867C}">
                  <a14:compatExt spid="_x0000_s2130"/>
                </a:ext>
                <a:ext uri="{FF2B5EF4-FFF2-40B4-BE49-F238E27FC236}">
                  <a16:creationId xmlns:a16="http://schemas.microsoft.com/office/drawing/2014/main" id="{CAF7B2D3-9999-42B0-ABF0-0575AAB609D8}"/>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31" name="Check Box 83" descr="15条医師　項目使用" hidden="1">
              <a:extLst>
                <a:ext uri="{63B3BB69-23CF-44E3-9099-C40C66FF867C}">
                  <a14:compatExt spid="_x0000_s2131"/>
                </a:ext>
                <a:ext uri="{FF2B5EF4-FFF2-40B4-BE49-F238E27FC236}">
                  <a16:creationId xmlns:a16="http://schemas.microsoft.com/office/drawing/2014/main" id="{43583583-24D8-46CF-8BC7-D1808682FC92}"/>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32" name="Check Box 84" descr="15条医師　項目使用" hidden="1">
              <a:extLst>
                <a:ext uri="{63B3BB69-23CF-44E3-9099-C40C66FF867C}">
                  <a14:compatExt spid="_x0000_s2132"/>
                </a:ext>
                <a:ext uri="{FF2B5EF4-FFF2-40B4-BE49-F238E27FC236}">
                  <a16:creationId xmlns:a16="http://schemas.microsoft.com/office/drawing/2014/main" id="{4AA8E40B-18DE-458C-8BA9-0283011D0034}"/>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33" name="Check Box 85" descr="15条医師　項目使用" hidden="1">
              <a:extLst>
                <a:ext uri="{63B3BB69-23CF-44E3-9099-C40C66FF867C}">
                  <a14:compatExt spid="_x0000_s2133"/>
                </a:ext>
                <a:ext uri="{FF2B5EF4-FFF2-40B4-BE49-F238E27FC236}">
                  <a16:creationId xmlns:a16="http://schemas.microsoft.com/office/drawing/2014/main" id="{A292FDE7-5CF9-4E80-A393-F7ACBDC13BF2}"/>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34" name="Check Box 86" descr="15条医師　項目使用" hidden="1">
              <a:extLst>
                <a:ext uri="{63B3BB69-23CF-44E3-9099-C40C66FF867C}">
                  <a14:compatExt spid="_x0000_s2134"/>
                </a:ext>
                <a:ext uri="{FF2B5EF4-FFF2-40B4-BE49-F238E27FC236}">
                  <a16:creationId xmlns:a16="http://schemas.microsoft.com/office/drawing/2014/main" id="{AAE888EB-A6C5-4561-83D4-4BBFAD820BBC}"/>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35" name="Check Box 87" descr="15条医師　項目使用" hidden="1">
              <a:extLst>
                <a:ext uri="{63B3BB69-23CF-44E3-9099-C40C66FF867C}">
                  <a14:compatExt spid="_x0000_s2135"/>
                </a:ext>
                <a:ext uri="{FF2B5EF4-FFF2-40B4-BE49-F238E27FC236}">
                  <a16:creationId xmlns:a16="http://schemas.microsoft.com/office/drawing/2014/main" id="{B0F70709-536A-435A-9F93-B815E9B05C44}"/>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36" name="Check Box 88" descr="15条医師　項目使用" hidden="1">
              <a:extLst>
                <a:ext uri="{63B3BB69-23CF-44E3-9099-C40C66FF867C}">
                  <a14:compatExt spid="_x0000_s2136"/>
                </a:ext>
                <a:ext uri="{FF2B5EF4-FFF2-40B4-BE49-F238E27FC236}">
                  <a16:creationId xmlns:a16="http://schemas.microsoft.com/office/drawing/2014/main" id="{5A99605E-5A63-451A-B066-1F37D8583A2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37" name="Check Box 89" descr="15条医師　項目使用" hidden="1">
              <a:extLst>
                <a:ext uri="{63B3BB69-23CF-44E3-9099-C40C66FF867C}">
                  <a14:compatExt spid="_x0000_s2137"/>
                </a:ext>
                <a:ext uri="{FF2B5EF4-FFF2-40B4-BE49-F238E27FC236}">
                  <a16:creationId xmlns:a16="http://schemas.microsoft.com/office/drawing/2014/main" id="{5AC61FEF-55E2-43E2-BD40-1512D9CB2BAB}"/>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38" name="Check Box 90" descr="15条医師　項目使用" hidden="1">
              <a:extLst>
                <a:ext uri="{63B3BB69-23CF-44E3-9099-C40C66FF867C}">
                  <a14:compatExt spid="_x0000_s2138"/>
                </a:ext>
                <a:ext uri="{FF2B5EF4-FFF2-40B4-BE49-F238E27FC236}">
                  <a16:creationId xmlns:a16="http://schemas.microsoft.com/office/drawing/2014/main" id="{3CA5341B-4713-4CB1-80A6-365F36E2DAEB}"/>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39" name="Check Box 91" descr="15条医師　項目使用" hidden="1">
              <a:extLst>
                <a:ext uri="{63B3BB69-23CF-44E3-9099-C40C66FF867C}">
                  <a14:compatExt spid="_x0000_s2139"/>
                </a:ext>
                <a:ext uri="{FF2B5EF4-FFF2-40B4-BE49-F238E27FC236}">
                  <a16:creationId xmlns:a16="http://schemas.microsoft.com/office/drawing/2014/main" id="{54C7078E-0631-4A4D-95D4-87CEC1357358}"/>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40" name="Check Box 92" descr="15条医師　項目使用" hidden="1">
              <a:extLst>
                <a:ext uri="{63B3BB69-23CF-44E3-9099-C40C66FF867C}">
                  <a14:compatExt spid="_x0000_s2140"/>
                </a:ext>
                <a:ext uri="{FF2B5EF4-FFF2-40B4-BE49-F238E27FC236}">
                  <a16:creationId xmlns:a16="http://schemas.microsoft.com/office/drawing/2014/main" id="{ABBEA0DA-61C2-4D2B-89B7-D6AE3B8A986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41" name="Check Box 93" descr="15条医師　項目使用" hidden="1">
              <a:extLst>
                <a:ext uri="{63B3BB69-23CF-44E3-9099-C40C66FF867C}">
                  <a14:compatExt spid="_x0000_s2141"/>
                </a:ext>
                <a:ext uri="{FF2B5EF4-FFF2-40B4-BE49-F238E27FC236}">
                  <a16:creationId xmlns:a16="http://schemas.microsoft.com/office/drawing/2014/main" id="{0765C2A6-6B51-448D-A4DD-BFC12CB6DA92}"/>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42" name="Check Box 94" descr="15条医師　項目使用" hidden="1">
              <a:extLst>
                <a:ext uri="{63B3BB69-23CF-44E3-9099-C40C66FF867C}">
                  <a14:compatExt spid="_x0000_s2142"/>
                </a:ext>
                <a:ext uri="{FF2B5EF4-FFF2-40B4-BE49-F238E27FC236}">
                  <a16:creationId xmlns:a16="http://schemas.microsoft.com/office/drawing/2014/main" id="{35DCD9D6-912E-43AB-BD08-AD0CF97F70AF}"/>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43" name="Check Box 95" descr="15条医師　項目使用" hidden="1">
              <a:extLst>
                <a:ext uri="{63B3BB69-23CF-44E3-9099-C40C66FF867C}">
                  <a14:compatExt spid="_x0000_s2143"/>
                </a:ext>
                <a:ext uri="{FF2B5EF4-FFF2-40B4-BE49-F238E27FC236}">
                  <a16:creationId xmlns:a16="http://schemas.microsoft.com/office/drawing/2014/main" id="{6F609919-B08C-48E8-8E56-59A8B5E22DEF}"/>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44" name="Check Box 96" descr="15条医師　項目使用" hidden="1">
              <a:extLst>
                <a:ext uri="{63B3BB69-23CF-44E3-9099-C40C66FF867C}">
                  <a14:compatExt spid="_x0000_s2144"/>
                </a:ext>
                <a:ext uri="{FF2B5EF4-FFF2-40B4-BE49-F238E27FC236}">
                  <a16:creationId xmlns:a16="http://schemas.microsoft.com/office/drawing/2014/main" id="{E259CEF3-A9C0-490B-8C32-8032D6CA6F7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45" name="Check Box 97" descr="15条医師　項目使用" hidden="1">
              <a:extLst>
                <a:ext uri="{63B3BB69-23CF-44E3-9099-C40C66FF867C}">
                  <a14:compatExt spid="_x0000_s2145"/>
                </a:ext>
                <a:ext uri="{FF2B5EF4-FFF2-40B4-BE49-F238E27FC236}">
                  <a16:creationId xmlns:a16="http://schemas.microsoft.com/office/drawing/2014/main" id="{4B3D9211-AE27-45BD-9144-FA3249149D8B}"/>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46" name="Check Box 98" descr="15条医師　項目使用" hidden="1">
              <a:extLst>
                <a:ext uri="{63B3BB69-23CF-44E3-9099-C40C66FF867C}">
                  <a14:compatExt spid="_x0000_s2146"/>
                </a:ext>
                <a:ext uri="{FF2B5EF4-FFF2-40B4-BE49-F238E27FC236}">
                  <a16:creationId xmlns:a16="http://schemas.microsoft.com/office/drawing/2014/main" id="{E5AE020A-9A65-4F3A-B08B-344858B4234A}"/>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47" name="Check Box 99" descr="15条医師　項目使用" hidden="1">
              <a:extLst>
                <a:ext uri="{63B3BB69-23CF-44E3-9099-C40C66FF867C}">
                  <a14:compatExt spid="_x0000_s2147"/>
                </a:ext>
                <a:ext uri="{FF2B5EF4-FFF2-40B4-BE49-F238E27FC236}">
                  <a16:creationId xmlns:a16="http://schemas.microsoft.com/office/drawing/2014/main" id="{77CCA739-EB94-486F-9F04-4A2C4D39171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48" name="Check Box 100" descr="15条医師　項目使用" hidden="1">
              <a:extLst>
                <a:ext uri="{63B3BB69-23CF-44E3-9099-C40C66FF867C}">
                  <a14:compatExt spid="_x0000_s2148"/>
                </a:ext>
                <a:ext uri="{FF2B5EF4-FFF2-40B4-BE49-F238E27FC236}">
                  <a16:creationId xmlns:a16="http://schemas.microsoft.com/office/drawing/2014/main" id="{002D8F6F-15A5-411F-B697-FA6F138A7E8A}"/>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49" name="Check Box 101" descr="15条医師　項目使用" hidden="1">
              <a:extLst>
                <a:ext uri="{63B3BB69-23CF-44E3-9099-C40C66FF867C}">
                  <a14:compatExt spid="_x0000_s2149"/>
                </a:ext>
                <a:ext uri="{FF2B5EF4-FFF2-40B4-BE49-F238E27FC236}">
                  <a16:creationId xmlns:a16="http://schemas.microsoft.com/office/drawing/2014/main" id="{483A6998-5FC6-48B8-9710-2A74C3F1B38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50" name="Check Box 102" descr="15条医師　項目使用" hidden="1">
              <a:extLst>
                <a:ext uri="{63B3BB69-23CF-44E3-9099-C40C66FF867C}">
                  <a14:compatExt spid="_x0000_s2150"/>
                </a:ext>
                <a:ext uri="{FF2B5EF4-FFF2-40B4-BE49-F238E27FC236}">
                  <a16:creationId xmlns:a16="http://schemas.microsoft.com/office/drawing/2014/main" id="{49ABD488-E1D5-453F-99F2-A0F7702230A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51" name="Check Box 103" descr="15条医師　項目使用" hidden="1">
              <a:extLst>
                <a:ext uri="{63B3BB69-23CF-44E3-9099-C40C66FF867C}">
                  <a14:compatExt spid="_x0000_s2151"/>
                </a:ext>
                <a:ext uri="{FF2B5EF4-FFF2-40B4-BE49-F238E27FC236}">
                  <a16:creationId xmlns:a16="http://schemas.microsoft.com/office/drawing/2014/main" id="{160079DA-0C96-4A1D-819C-635EA86BA2BA}"/>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52" name="Check Box 104" descr="15条医師　項目使用" hidden="1">
              <a:extLst>
                <a:ext uri="{63B3BB69-23CF-44E3-9099-C40C66FF867C}">
                  <a14:compatExt spid="_x0000_s2152"/>
                </a:ext>
                <a:ext uri="{FF2B5EF4-FFF2-40B4-BE49-F238E27FC236}">
                  <a16:creationId xmlns:a16="http://schemas.microsoft.com/office/drawing/2014/main" id="{70110E70-BF52-4842-8B84-8B5B30343A82}"/>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53" name="Check Box 105" descr="15条医師　項目使用" hidden="1">
              <a:extLst>
                <a:ext uri="{63B3BB69-23CF-44E3-9099-C40C66FF867C}">
                  <a14:compatExt spid="_x0000_s2153"/>
                </a:ext>
                <a:ext uri="{FF2B5EF4-FFF2-40B4-BE49-F238E27FC236}">
                  <a16:creationId xmlns:a16="http://schemas.microsoft.com/office/drawing/2014/main" id="{06894308-0BEC-4DF2-9650-DEDD8D9C2A8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54" name="Check Box 106" descr="15条医師　項目使用" hidden="1">
              <a:extLst>
                <a:ext uri="{63B3BB69-23CF-44E3-9099-C40C66FF867C}">
                  <a14:compatExt spid="_x0000_s2154"/>
                </a:ext>
                <a:ext uri="{FF2B5EF4-FFF2-40B4-BE49-F238E27FC236}">
                  <a16:creationId xmlns:a16="http://schemas.microsoft.com/office/drawing/2014/main" id="{FB026A11-2390-4159-A64A-1528C40E6B9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55" name="Check Box 107" descr="15条医師　項目使用" hidden="1">
              <a:extLst>
                <a:ext uri="{63B3BB69-23CF-44E3-9099-C40C66FF867C}">
                  <a14:compatExt spid="_x0000_s2155"/>
                </a:ext>
                <a:ext uri="{FF2B5EF4-FFF2-40B4-BE49-F238E27FC236}">
                  <a16:creationId xmlns:a16="http://schemas.microsoft.com/office/drawing/2014/main" id="{A4CF00EF-2A14-4691-B1FE-E1E9588CD71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56" name="Check Box 108" descr="15条医師　項目使用" hidden="1">
              <a:extLst>
                <a:ext uri="{63B3BB69-23CF-44E3-9099-C40C66FF867C}">
                  <a14:compatExt spid="_x0000_s2156"/>
                </a:ext>
                <a:ext uri="{FF2B5EF4-FFF2-40B4-BE49-F238E27FC236}">
                  <a16:creationId xmlns:a16="http://schemas.microsoft.com/office/drawing/2014/main" id="{F4C87E3C-ECE2-479F-B9F0-11169CCFEF4B}"/>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57" name="Check Box 109" descr="15条医師　項目使用" hidden="1">
              <a:extLst>
                <a:ext uri="{63B3BB69-23CF-44E3-9099-C40C66FF867C}">
                  <a14:compatExt spid="_x0000_s2157"/>
                </a:ext>
                <a:ext uri="{FF2B5EF4-FFF2-40B4-BE49-F238E27FC236}">
                  <a16:creationId xmlns:a16="http://schemas.microsoft.com/office/drawing/2014/main" id="{64074061-63C6-4768-A655-7F34AD58891A}"/>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58" name="Check Box 110" descr="15条医師　項目使用" hidden="1">
              <a:extLst>
                <a:ext uri="{63B3BB69-23CF-44E3-9099-C40C66FF867C}">
                  <a14:compatExt spid="_x0000_s2158"/>
                </a:ext>
                <a:ext uri="{FF2B5EF4-FFF2-40B4-BE49-F238E27FC236}">
                  <a16:creationId xmlns:a16="http://schemas.microsoft.com/office/drawing/2014/main" id="{0F7D23F5-49F9-4186-94C2-65FB0092905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59" name="Check Box 111" descr="15条医師　項目使用" hidden="1">
              <a:extLst>
                <a:ext uri="{63B3BB69-23CF-44E3-9099-C40C66FF867C}">
                  <a14:compatExt spid="_x0000_s2159"/>
                </a:ext>
                <a:ext uri="{FF2B5EF4-FFF2-40B4-BE49-F238E27FC236}">
                  <a16:creationId xmlns:a16="http://schemas.microsoft.com/office/drawing/2014/main" id="{1DCC1084-1F98-4DF1-AC30-0D2666930A7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60" name="Check Box 112" descr="15条医師　項目使用" hidden="1">
              <a:extLst>
                <a:ext uri="{63B3BB69-23CF-44E3-9099-C40C66FF867C}">
                  <a14:compatExt spid="_x0000_s2160"/>
                </a:ext>
                <a:ext uri="{FF2B5EF4-FFF2-40B4-BE49-F238E27FC236}">
                  <a16:creationId xmlns:a16="http://schemas.microsoft.com/office/drawing/2014/main" id="{9593D9E1-30B0-495A-9726-CE8D014BE8F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61" name="Check Box 113" descr="15条医師　項目使用" hidden="1">
              <a:extLst>
                <a:ext uri="{63B3BB69-23CF-44E3-9099-C40C66FF867C}">
                  <a14:compatExt spid="_x0000_s2161"/>
                </a:ext>
                <a:ext uri="{FF2B5EF4-FFF2-40B4-BE49-F238E27FC236}">
                  <a16:creationId xmlns:a16="http://schemas.microsoft.com/office/drawing/2014/main" id="{9EC1BA17-AF74-4F6F-B5DE-E17190DBBB7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62" name="Check Box 114" descr="15条医師　項目使用" hidden="1">
              <a:extLst>
                <a:ext uri="{63B3BB69-23CF-44E3-9099-C40C66FF867C}">
                  <a14:compatExt spid="_x0000_s2162"/>
                </a:ext>
                <a:ext uri="{FF2B5EF4-FFF2-40B4-BE49-F238E27FC236}">
                  <a16:creationId xmlns:a16="http://schemas.microsoft.com/office/drawing/2014/main" id="{E8807314-4371-4F87-A232-882FA319DC5B}"/>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63" name="Check Box 115" descr="15条医師　項目使用" hidden="1">
              <a:extLst>
                <a:ext uri="{63B3BB69-23CF-44E3-9099-C40C66FF867C}">
                  <a14:compatExt spid="_x0000_s2163"/>
                </a:ext>
                <a:ext uri="{FF2B5EF4-FFF2-40B4-BE49-F238E27FC236}">
                  <a16:creationId xmlns:a16="http://schemas.microsoft.com/office/drawing/2014/main" id="{D90DB573-9330-432F-B4F7-576E985C36D2}"/>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64" name="Check Box 116" descr="15条医師　項目使用" hidden="1">
              <a:extLst>
                <a:ext uri="{63B3BB69-23CF-44E3-9099-C40C66FF867C}">
                  <a14:compatExt spid="_x0000_s2164"/>
                </a:ext>
                <a:ext uri="{FF2B5EF4-FFF2-40B4-BE49-F238E27FC236}">
                  <a16:creationId xmlns:a16="http://schemas.microsoft.com/office/drawing/2014/main" id="{5B0D0A6D-2BCC-4B07-9992-972F5E7D2DCF}"/>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65" name="Check Box 117" descr="15条医師　項目使用" hidden="1">
              <a:extLst>
                <a:ext uri="{63B3BB69-23CF-44E3-9099-C40C66FF867C}">
                  <a14:compatExt spid="_x0000_s2165"/>
                </a:ext>
                <a:ext uri="{FF2B5EF4-FFF2-40B4-BE49-F238E27FC236}">
                  <a16:creationId xmlns:a16="http://schemas.microsoft.com/office/drawing/2014/main" id="{7539F526-6634-440E-9E43-EC7B4854FA1B}"/>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66" name="Check Box 118" descr="15条医師　項目使用" hidden="1">
              <a:extLst>
                <a:ext uri="{63B3BB69-23CF-44E3-9099-C40C66FF867C}">
                  <a14:compatExt spid="_x0000_s2166"/>
                </a:ext>
                <a:ext uri="{FF2B5EF4-FFF2-40B4-BE49-F238E27FC236}">
                  <a16:creationId xmlns:a16="http://schemas.microsoft.com/office/drawing/2014/main" id="{0A3CA9EE-C442-414D-859F-D1724014784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0</xdr:rowOff>
        </xdr:from>
        <xdr:to>
          <xdr:col>7</xdr:col>
          <xdr:colOff>219075</xdr:colOff>
          <xdr:row>0</xdr:row>
          <xdr:rowOff>0</xdr:rowOff>
        </xdr:to>
        <xdr:sp macro="" textlink="">
          <xdr:nvSpPr>
            <xdr:cNvPr id="2167" name="Check Box 119" descr="15条医師　項目使用" hidden="1">
              <a:extLst>
                <a:ext uri="{63B3BB69-23CF-44E3-9099-C40C66FF867C}">
                  <a14:compatExt spid="_x0000_s2167"/>
                </a:ext>
                <a:ext uri="{FF2B5EF4-FFF2-40B4-BE49-F238E27FC236}">
                  <a16:creationId xmlns:a16="http://schemas.microsoft.com/office/drawing/2014/main" id="{CBC02D0B-8697-4FB2-9BF2-A83C5CFE450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データ2次活用禁止</a:t>
              </a:r>
            </a:p>
          </xdr:txBody>
        </xdr:sp>
        <xdr:clientData/>
      </xdr:twoCellAnchor>
    </mc:Choice>
    <mc:Fallback/>
  </mc:AlternateContent>
  <xdr:twoCellAnchor>
    <xdr:from>
      <xdr:col>2</xdr:col>
      <xdr:colOff>1473524</xdr:colOff>
      <xdr:row>28</xdr:row>
      <xdr:rowOff>8141</xdr:rowOff>
    </xdr:from>
    <xdr:to>
      <xdr:col>7</xdr:col>
      <xdr:colOff>488460</xdr:colOff>
      <xdr:row>28</xdr:row>
      <xdr:rowOff>8141</xdr:rowOff>
    </xdr:to>
    <xdr:cxnSp macro="">
      <xdr:nvCxnSpPr>
        <xdr:cNvPr id="121" name="直線コネクタ 120">
          <a:extLst>
            <a:ext uri="{FF2B5EF4-FFF2-40B4-BE49-F238E27FC236}">
              <a16:creationId xmlns:a16="http://schemas.microsoft.com/office/drawing/2014/main" id="{7EA56CF0-3F89-4066-BC48-B27D3FE7E6D1}"/>
            </a:ext>
          </a:extLst>
        </xdr:cNvPr>
        <xdr:cNvCxnSpPr/>
      </xdr:nvCxnSpPr>
      <xdr:spPr>
        <a:xfrm>
          <a:off x="1854524" y="8104391"/>
          <a:ext cx="2910661"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341923</xdr:colOff>
      <xdr:row>0</xdr:row>
      <xdr:rowOff>105833</xdr:rowOff>
    </xdr:from>
    <xdr:to>
      <xdr:col>2</xdr:col>
      <xdr:colOff>1497949</xdr:colOff>
      <xdr:row>0</xdr:row>
      <xdr:rowOff>309359</xdr:rowOff>
    </xdr:to>
    <xdr:sp macro="" textlink="">
      <xdr:nvSpPr>
        <xdr:cNvPr id="122" name="テキスト ボックス 121">
          <a:extLst>
            <a:ext uri="{FF2B5EF4-FFF2-40B4-BE49-F238E27FC236}">
              <a16:creationId xmlns:a16="http://schemas.microsoft.com/office/drawing/2014/main" id="{55B26133-548A-4D71-A51D-E863B493363F}"/>
            </a:ext>
          </a:extLst>
        </xdr:cNvPr>
        <xdr:cNvSpPr txBox="1"/>
      </xdr:nvSpPr>
      <xdr:spPr>
        <a:xfrm>
          <a:off x="722923" y="105833"/>
          <a:ext cx="1156026" cy="20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75000"/>
                </a:schemeClr>
              </a:solidFill>
            </a:rPr>
            <a:t>※</a:t>
          </a:r>
          <a:r>
            <a:rPr kumimoji="1" lang="ja-JP" altLang="en-US" sz="900">
              <a:solidFill>
                <a:schemeClr val="bg1">
                  <a:lumMod val="75000"/>
                </a:schemeClr>
              </a:solidFill>
            </a:rPr>
            <a:t>印刷画面</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054CF-F77F-452E-B522-E752C5D658CD}">
  <sheetPr codeName="Sheet2"/>
  <dimension ref="A1:CO1007"/>
  <sheetViews>
    <sheetView showGridLines="0" showRowColHeaders="0" tabSelected="1" topLeftCell="A6" zoomScaleNormal="100" workbookViewId="0">
      <selection activeCell="E9" sqref="E9:F9"/>
    </sheetView>
  </sheetViews>
  <sheetFormatPr defaultColWidth="12.625" defaultRowHeight="18.75"/>
  <cols>
    <col min="1" max="1" width="5.375" style="50" customWidth="1"/>
    <col min="2" max="2" width="6.75" style="24" hidden="1" customWidth="1"/>
    <col min="3" max="3" width="22" style="24" customWidth="1"/>
    <col min="4" max="4" width="3.75" style="24" customWidth="1"/>
    <col min="5" max="5" width="5.875" style="24" customWidth="1"/>
    <col min="6" max="7" width="9.375" style="24" customWidth="1"/>
    <col min="8" max="8" width="11.5" style="24" customWidth="1"/>
    <col min="9" max="9" width="9.375" style="24" customWidth="1"/>
    <col min="10" max="10" width="3.25" style="50" customWidth="1"/>
    <col min="11" max="11" width="5.5" style="50" customWidth="1"/>
    <col min="12" max="12" width="5.5" style="24" hidden="1" customWidth="1"/>
    <col min="13" max="13" width="8.625" style="48" hidden="1" customWidth="1"/>
    <col min="14" max="14" width="8.5" style="49" hidden="1" customWidth="1"/>
    <col min="15" max="15" width="5.625" style="24" hidden="1" customWidth="1"/>
    <col min="16" max="16" width="2" style="24" hidden="1" customWidth="1"/>
    <col min="17" max="17" width="7.625" style="24" hidden="1" customWidth="1"/>
    <col min="18" max="18" width="26.25" style="36" customWidth="1"/>
    <col min="19" max="22" width="12.625" style="24" customWidth="1"/>
    <col min="23" max="16384" width="12.625" style="24"/>
  </cols>
  <sheetData>
    <row r="1" spans="1:93" s="20" customFormat="1" ht="15" hidden="1" customHeight="1">
      <c r="A1" s="1"/>
      <c r="B1" s="2" t="s">
        <v>0</v>
      </c>
      <c r="C1" s="2" t="s">
        <v>1</v>
      </c>
      <c r="D1" s="2" t="s">
        <v>2</v>
      </c>
      <c r="E1" s="1" t="s">
        <v>3</v>
      </c>
      <c r="F1" s="2" t="s">
        <v>4</v>
      </c>
      <c r="G1" s="2" t="s">
        <v>5</v>
      </c>
      <c r="H1" s="2" t="s">
        <v>6</v>
      </c>
      <c r="I1" s="2" t="s">
        <v>7</v>
      </c>
      <c r="J1" s="2" t="s">
        <v>8</v>
      </c>
      <c r="K1" s="1" t="s">
        <v>9</v>
      </c>
      <c r="L1" s="1" t="s">
        <v>10</v>
      </c>
      <c r="M1" s="1" t="s">
        <v>11</v>
      </c>
      <c r="N1" s="2" t="s">
        <v>12</v>
      </c>
      <c r="O1" s="3" t="s">
        <v>13</v>
      </c>
      <c r="P1" s="4" t="s">
        <v>14</v>
      </c>
      <c r="Q1" s="5" t="s">
        <v>15</v>
      </c>
      <c r="R1" s="5" t="s">
        <v>16</v>
      </c>
      <c r="S1" s="5" t="s">
        <v>17</v>
      </c>
      <c r="T1" s="5" t="s">
        <v>18</v>
      </c>
      <c r="U1" s="5" t="s">
        <v>19</v>
      </c>
      <c r="V1" s="5" t="s">
        <v>20</v>
      </c>
      <c r="W1" s="5" t="s">
        <v>21</v>
      </c>
      <c r="X1" s="5" t="s">
        <v>22</v>
      </c>
      <c r="Y1" s="5" t="s">
        <v>23</v>
      </c>
      <c r="Z1" s="5" t="s">
        <v>24</v>
      </c>
      <c r="AA1" s="5" t="s">
        <v>25</v>
      </c>
      <c r="AB1" s="5" t="s">
        <v>26</v>
      </c>
      <c r="AC1" s="5" t="s">
        <v>27</v>
      </c>
      <c r="AD1" s="5" t="s">
        <v>28</v>
      </c>
      <c r="AE1" s="5" t="s">
        <v>29</v>
      </c>
      <c r="AF1" s="5" t="s">
        <v>30</v>
      </c>
      <c r="AG1" s="5" t="s">
        <v>31</v>
      </c>
      <c r="AH1" s="5" t="s">
        <v>32</v>
      </c>
      <c r="AI1" s="6" t="s">
        <v>33</v>
      </c>
      <c r="AJ1" s="7" t="s">
        <v>34</v>
      </c>
      <c r="AK1" s="8" t="s">
        <v>35</v>
      </c>
      <c r="AL1" s="8" t="s">
        <v>36</v>
      </c>
      <c r="AM1" s="8" t="s">
        <v>35</v>
      </c>
      <c r="AN1" s="8" t="s">
        <v>37</v>
      </c>
      <c r="AO1" s="8" t="s">
        <v>38</v>
      </c>
      <c r="AP1" s="8" t="s">
        <v>39</v>
      </c>
      <c r="AQ1" s="8" t="s">
        <v>40</v>
      </c>
      <c r="AR1" s="5" t="s">
        <v>41</v>
      </c>
      <c r="AS1" s="5" t="s">
        <v>42</v>
      </c>
      <c r="AT1" s="5" t="s">
        <v>43</v>
      </c>
      <c r="AU1" s="9" t="s">
        <v>44</v>
      </c>
      <c r="AV1" s="10" t="s">
        <v>45</v>
      </c>
      <c r="AW1" s="11" t="s">
        <v>46</v>
      </c>
      <c r="AX1" s="4" t="s">
        <v>47</v>
      </c>
      <c r="AY1" s="4" t="s">
        <v>48</v>
      </c>
      <c r="AZ1" s="4" t="s">
        <v>49</v>
      </c>
      <c r="BA1" s="12" t="s">
        <v>50</v>
      </c>
      <c r="BB1" s="13" t="s">
        <v>51</v>
      </c>
      <c r="BC1" s="5" t="s">
        <v>52</v>
      </c>
      <c r="BD1" s="5" t="s">
        <v>53</v>
      </c>
      <c r="BE1" s="5" t="s">
        <v>54</v>
      </c>
      <c r="BF1" s="5" t="s">
        <v>55</v>
      </c>
      <c r="BG1" s="5" t="s">
        <v>56</v>
      </c>
      <c r="BH1" s="5" t="s">
        <v>57</v>
      </c>
      <c r="BI1" s="5" t="s">
        <v>58</v>
      </c>
      <c r="BJ1" s="14" t="s">
        <v>59</v>
      </c>
      <c r="BK1" s="14" t="s">
        <v>60</v>
      </c>
      <c r="BL1" s="5" t="s">
        <v>61</v>
      </c>
      <c r="BM1" s="5" t="s">
        <v>62</v>
      </c>
      <c r="BN1" s="5" t="s">
        <v>63</v>
      </c>
      <c r="BO1" s="5" t="s">
        <v>64</v>
      </c>
      <c r="BP1" s="5" t="s">
        <v>65</v>
      </c>
      <c r="BQ1" s="5" t="s">
        <v>66</v>
      </c>
      <c r="BR1" s="5" t="s">
        <v>67</v>
      </c>
      <c r="BS1" s="15" t="s">
        <v>68</v>
      </c>
      <c r="BT1" s="15" t="s">
        <v>69</v>
      </c>
      <c r="BU1" s="16" t="s">
        <v>70</v>
      </c>
      <c r="BV1" s="1">
        <v>68</v>
      </c>
      <c r="BW1" s="16" t="s">
        <v>71</v>
      </c>
      <c r="BX1" s="1">
        <v>69</v>
      </c>
      <c r="BY1" s="16" t="s">
        <v>72</v>
      </c>
      <c r="BZ1" s="1">
        <v>70</v>
      </c>
      <c r="CA1" s="16" t="s">
        <v>73</v>
      </c>
      <c r="CB1" s="17" t="s">
        <v>74</v>
      </c>
      <c r="CC1" s="15" t="s">
        <v>75</v>
      </c>
      <c r="CD1" s="5" t="s">
        <v>76</v>
      </c>
      <c r="CE1" s="5" t="s">
        <v>77</v>
      </c>
      <c r="CF1" s="5" t="s">
        <v>78</v>
      </c>
      <c r="CG1" s="5" t="s">
        <v>79</v>
      </c>
      <c r="CH1" s="18" t="s">
        <v>80</v>
      </c>
      <c r="CI1" s="18" t="s">
        <v>81</v>
      </c>
      <c r="CJ1" s="18" t="s">
        <v>82</v>
      </c>
      <c r="CK1" s="19" t="s">
        <v>83</v>
      </c>
    </row>
    <row r="2" spans="1:93" s="23" customFormat="1" ht="15" hidden="1" customHeight="1">
      <c r="A2" s="21" t="s">
        <v>84</v>
      </c>
      <c r="B2" s="22" t="s">
        <v>85</v>
      </c>
      <c r="C2" s="22" t="s">
        <v>86</v>
      </c>
      <c r="D2" s="22" t="s">
        <v>87</v>
      </c>
      <c r="E2" s="22" t="s">
        <v>88</v>
      </c>
      <c r="F2" s="22" t="s">
        <v>89</v>
      </c>
      <c r="G2" s="22" t="s">
        <v>90</v>
      </c>
      <c r="H2" s="22" t="s">
        <v>91</v>
      </c>
      <c r="I2" s="22" t="s">
        <v>92</v>
      </c>
      <c r="J2" s="22" t="s">
        <v>93</v>
      </c>
      <c r="K2" s="22" t="s">
        <v>94</v>
      </c>
      <c r="L2" s="22" t="s">
        <v>95</v>
      </c>
      <c r="M2" s="22" t="s">
        <v>96</v>
      </c>
      <c r="N2" s="22" t="s">
        <v>97</v>
      </c>
      <c r="O2" s="22" t="s">
        <v>98</v>
      </c>
      <c r="P2" s="22" t="s">
        <v>99</v>
      </c>
      <c r="Q2" s="22" t="s">
        <v>100</v>
      </c>
      <c r="R2" s="22" t="s">
        <v>101</v>
      </c>
      <c r="S2" s="22" t="s">
        <v>102</v>
      </c>
      <c r="T2" s="22" t="s">
        <v>103</v>
      </c>
      <c r="U2" s="22" t="s">
        <v>104</v>
      </c>
      <c r="V2" s="22" t="s">
        <v>105</v>
      </c>
      <c r="W2" s="22" t="s">
        <v>106</v>
      </c>
      <c r="X2" s="22" t="s">
        <v>107</v>
      </c>
      <c r="Y2" s="22" t="s">
        <v>108</v>
      </c>
      <c r="Z2" s="22" t="s">
        <v>109</v>
      </c>
      <c r="AA2" s="22" t="s">
        <v>110</v>
      </c>
      <c r="AB2" s="22" t="s">
        <v>111</v>
      </c>
      <c r="AC2" s="22" t="s">
        <v>112</v>
      </c>
      <c r="AD2" s="22" t="s">
        <v>113</v>
      </c>
      <c r="AE2" s="22" t="s">
        <v>114</v>
      </c>
      <c r="AF2" s="22" t="s">
        <v>115</v>
      </c>
      <c r="AG2" s="22" t="s">
        <v>116</v>
      </c>
      <c r="AH2" s="22" t="s">
        <v>117</v>
      </c>
      <c r="AI2" s="22" t="s">
        <v>118</v>
      </c>
      <c r="AJ2" s="22" t="s">
        <v>119</v>
      </c>
      <c r="AK2" s="22" t="s">
        <v>120</v>
      </c>
      <c r="AL2" s="22" t="s">
        <v>121</v>
      </c>
      <c r="AM2" s="22" t="s">
        <v>122</v>
      </c>
      <c r="AN2" s="22" t="s">
        <v>123</v>
      </c>
      <c r="AO2" s="22" t="s">
        <v>124</v>
      </c>
      <c r="AP2" s="22" t="s">
        <v>125</v>
      </c>
      <c r="AQ2" s="22" t="s">
        <v>126</v>
      </c>
      <c r="AR2" s="22" t="s">
        <v>127</v>
      </c>
      <c r="AS2" s="22" t="s">
        <v>128</v>
      </c>
      <c r="AT2" s="22" t="s">
        <v>129</v>
      </c>
      <c r="AU2" s="22" t="s">
        <v>130</v>
      </c>
      <c r="AV2" s="22" t="s">
        <v>131</v>
      </c>
      <c r="AW2" s="22" t="s">
        <v>132</v>
      </c>
      <c r="AX2" s="22" t="s">
        <v>133</v>
      </c>
      <c r="AY2" s="22" t="s">
        <v>134</v>
      </c>
      <c r="AZ2" s="22" t="s">
        <v>135</v>
      </c>
      <c r="BA2" s="22" t="s">
        <v>136</v>
      </c>
      <c r="BB2" s="22" t="s">
        <v>137</v>
      </c>
      <c r="BC2" s="22" t="s">
        <v>138</v>
      </c>
      <c r="BD2" s="22" t="s">
        <v>139</v>
      </c>
      <c r="BE2" s="22" t="s">
        <v>140</v>
      </c>
      <c r="BF2" s="22" t="s">
        <v>141</v>
      </c>
      <c r="BG2" s="22" t="s">
        <v>142</v>
      </c>
      <c r="BH2" s="22" t="s">
        <v>143</v>
      </c>
      <c r="BI2" s="22" t="s">
        <v>144</v>
      </c>
      <c r="BJ2" s="22" t="s">
        <v>145</v>
      </c>
      <c r="BK2" s="22" t="s">
        <v>146</v>
      </c>
      <c r="BL2" s="22" t="s">
        <v>147</v>
      </c>
      <c r="BM2" s="22" t="s">
        <v>148</v>
      </c>
      <c r="BN2" s="22" t="s">
        <v>149</v>
      </c>
      <c r="BO2" s="22" t="s">
        <v>150</v>
      </c>
      <c r="BP2" s="22" t="s">
        <v>151</v>
      </c>
      <c r="BQ2" s="22" t="s">
        <v>152</v>
      </c>
      <c r="BR2" s="22" t="s">
        <v>153</v>
      </c>
      <c r="BS2" s="22" t="s">
        <v>154</v>
      </c>
      <c r="BT2" s="22" t="s">
        <v>155</v>
      </c>
      <c r="BU2" s="22" t="s">
        <v>156</v>
      </c>
      <c r="BV2" s="22" t="s">
        <v>157</v>
      </c>
      <c r="BW2" s="22" t="s">
        <v>158</v>
      </c>
      <c r="BX2" s="22" t="s">
        <v>159</v>
      </c>
      <c r="BY2" s="22" t="s">
        <v>160</v>
      </c>
      <c r="BZ2" s="22" t="s">
        <v>161</v>
      </c>
      <c r="CA2" s="22" t="s">
        <v>162</v>
      </c>
      <c r="CB2" s="22" t="s">
        <v>163</v>
      </c>
      <c r="CC2" s="22" t="s">
        <v>164</v>
      </c>
      <c r="CD2" s="22" t="s">
        <v>165</v>
      </c>
      <c r="CE2" s="22" t="s">
        <v>166</v>
      </c>
      <c r="CF2" s="22" t="s">
        <v>167</v>
      </c>
      <c r="CG2" s="22" t="s">
        <v>168</v>
      </c>
      <c r="CH2" s="22" t="s">
        <v>169</v>
      </c>
      <c r="CI2" s="22" t="s">
        <v>170</v>
      </c>
      <c r="CJ2" s="22" t="s">
        <v>171</v>
      </c>
      <c r="CK2" s="22" t="s">
        <v>172</v>
      </c>
      <c r="CL2" s="22"/>
    </row>
    <row r="3" spans="1:93" ht="15" hidden="1" customHeight="1">
      <c r="A3" s="24">
        <f>$N$8</f>
        <v>21</v>
      </c>
      <c r="B3" s="25" t="str">
        <f>$N$9</f>
        <v/>
      </c>
      <c r="C3" s="25" t="str">
        <f>$N$10</f>
        <v/>
      </c>
      <c r="D3" s="25" t="str">
        <f>$N$11</f>
        <v/>
      </c>
      <c r="E3" s="25" t="str">
        <f>$N$12</f>
        <v/>
      </c>
      <c r="F3" s="25" t="str">
        <f>$N$13</f>
        <v/>
      </c>
      <c r="G3" s="25" t="str">
        <f>$N$14</f>
        <v/>
      </c>
      <c r="H3" s="25" t="str">
        <f>$N$15</f>
        <v/>
      </c>
      <c r="I3" s="25" t="str">
        <f>$N$16</f>
        <v/>
      </c>
      <c r="J3" s="25" t="str">
        <f>$N$17</f>
        <v/>
      </c>
      <c r="K3" s="25" t="str">
        <f>$N$18</f>
        <v/>
      </c>
      <c r="L3" s="25" t="str">
        <f>$N$19</f>
        <v/>
      </c>
      <c r="M3" s="25" t="str">
        <f>$N$20</f>
        <v/>
      </c>
      <c r="N3" s="25" t="str">
        <f>$N$21</f>
        <v/>
      </c>
      <c r="O3" s="25" t="str">
        <f>$N$22</f>
        <v/>
      </c>
      <c r="P3" s="25" t="str">
        <f>$N$23</f>
        <v/>
      </c>
      <c r="Q3" s="25" t="str">
        <f>$N$24</f>
        <v/>
      </c>
      <c r="R3" s="25" t="str">
        <f>$N$25</f>
        <v/>
      </c>
      <c r="S3" s="25" t="str">
        <f>$N$26</f>
        <v/>
      </c>
      <c r="T3" s="26" t="str">
        <f>$N$27</f>
        <v/>
      </c>
      <c r="U3" s="25" t="str">
        <f>$N$28</f>
        <v/>
      </c>
      <c r="V3" s="25" t="str">
        <f>$N$29</f>
        <v/>
      </c>
      <c r="W3" s="25" t="str">
        <f>$N$30</f>
        <v/>
      </c>
      <c r="X3" s="25" t="str">
        <f>$N$31</f>
        <v/>
      </c>
      <c r="Y3" s="25" t="str">
        <f>$N$32</f>
        <v/>
      </c>
      <c r="Z3" s="25" t="str">
        <f>$N$33</f>
        <v/>
      </c>
      <c r="AA3" s="25" t="str">
        <f>$N$34</f>
        <v/>
      </c>
      <c r="AB3" s="25" t="str">
        <f>$N$35</f>
        <v/>
      </c>
      <c r="AC3" s="25" t="str">
        <f>$N$36</f>
        <v/>
      </c>
      <c r="AD3" s="25" t="str">
        <f>$N$37</f>
        <v/>
      </c>
      <c r="AE3" s="25" t="str">
        <f>$N$38</f>
        <v/>
      </c>
      <c r="AF3" s="25" t="str">
        <f>$N$39</f>
        <v/>
      </c>
      <c r="AG3" s="25" t="str">
        <f>$N$40</f>
        <v/>
      </c>
      <c r="AH3" s="25" t="str">
        <f>$N$41</f>
        <v/>
      </c>
      <c r="AI3" s="25" t="str">
        <f>$N$42</f>
        <v/>
      </c>
      <c r="AJ3" s="25" t="str">
        <f>$N$43</f>
        <v/>
      </c>
      <c r="AK3" s="25" t="str">
        <f>$N$44</f>
        <v/>
      </c>
      <c r="AL3" s="25" t="str">
        <f>$N$45</f>
        <v/>
      </c>
      <c r="AM3" s="25" t="str">
        <f>$N$46</f>
        <v/>
      </c>
      <c r="AN3" s="25" t="str">
        <f>$N$47</f>
        <v/>
      </c>
      <c r="AO3" s="25" t="str">
        <f>$N$48</f>
        <v/>
      </c>
      <c r="AP3" s="25" t="str">
        <f>$N$49</f>
        <v/>
      </c>
      <c r="AQ3" s="25" t="str">
        <f>$N$50</f>
        <v/>
      </c>
      <c r="AR3" s="25" t="str">
        <f>$N$51</f>
        <v>-</v>
      </c>
      <c r="AS3" s="25" t="str">
        <f>$N$52</f>
        <v>-</v>
      </c>
      <c r="AT3" s="25" t="str">
        <f>$N$53</f>
        <v>-</v>
      </c>
      <c r="AU3" s="25" t="str">
        <f>$N$54</f>
        <v/>
      </c>
      <c r="AV3" s="25" t="str">
        <f>$N$55</f>
        <v/>
      </c>
      <c r="AW3" s="25" t="str">
        <f>$N$56</f>
        <v/>
      </c>
      <c r="AX3" s="25" t="str">
        <f>$N$57</f>
        <v/>
      </c>
      <c r="AY3" s="25" t="str">
        <f>$N$58</f>
        <v/>
      </c>
      <c r="AZ3" s="25" t="str">
        <f>$N$59</f>
        <v/>
      </c>
      <c r="BA3" s="25">
        <f>$N$60</f>
        <v>2025</v>
      </c>
      <c r="BB3" s="25" t="str">
        <f>$N$61</f>
        <v/>
      </c>
      <c r="BC3" s="25" t="str">
        <f>$N$62</f>
        <v/>
      </c>
      <c r="BD3" s="25" t="str">
        <f>$N$63</f>
        <v/>
      </c>
      <c r="BE3" s="25" t="str">
        <f>$N$64</f>
        <v/>
      </c>
      <c r="BF3" s="25" t="str">
        <f>$N$65</f>
        <v/>
      </c>
      <c r="BG3" s="25" t="str">
        <f>$N$66</f>
        <v/>
      </c>
      <c r="BH3" s="25" t="str">
        <f>$N$67</f>
        <v/>
      </c>
      <c r="BI3" s="25" t="str">
        <f>$N$68</f>
        <v/>
      </c>
      <c r="BJ3" s="25" t="str">
        <f>$N$69</f>
        <v/>
      </c>
      <c r="BK3" s="25" t="str">
        <f>$N$70</f>
        <v/>
      </c>
      <c r="BL3" s="25" t="str">
        <f>$N$71</f>
        <v/>
      </c>
      <c r="BM3" s="25" t="str">
        <f>$N$72</f>
        <v/>
      </c>
      <c r="BN3" s="25" t="str">
        <f>$N$73</f>
        <v/>
      </c>
      <c r="BO3" s="25" t="str">
        <f>$N$74</f>
        <v/>
      </c>
      <c r="BP3" s="25" t="str">
        <f>$N$75</f>
        <v/>
      </c>
      <c r="BQ3" s="25" t="str">
        <f>$N$76</f>
        <v/>
      </c>
      <c r="BR3" s="25" t="str">
        <f>$N$77</f>
        <v/>
      </c>
      <c r="BS3" s="25" t="str">
        <f>$N$78</f>
        <v/>
      </c>
      <c r="BT3" s="25" t="str">
        <f>$N$79</f>
        <v/>
      </c>
      <c r="BU3" s="25" t="str">
        <f>$N$80</f>
        <v/>
      </c>
      <c r="BV3" s="25" t="str">
        <f>$N$81</f>
        <v/>
      </c>
      <c r="BW3" s="25" t="str">
        <f>$N$82</f>
        <v/>
      </c>
      <c r="BX3" s="25" t="str">
        <f>$N$83</f>
        <v/>
      </c>
      <c r="BY3" s="25" t="str">
        <f>$N$84</f>
        <v/>
      </c>
      <c r="BZ3" s="25" t="str">
        <f>$N$85</f>
        <v/>
      </c>
      <c r="CA3" s="25" t="str">
        <f>$N$86</f>
        <v/>
      </c>
      <c r="CB3" s="25" t="str">
        <f>$N$87</f>
        <v/>
      </c>
      <c r="CC3" s="25" t="str">
        <f>$N$88</f>
        <v/>
      </c>
      <c r="CD3" s="25" t="str">
        <f>$N$89</f>
        <v/>
      </c>
      <c r="CE3" s="25" t="str">
        <f>$N$90</f>
        <v/>
      </c>
      <c r="CF3" s="25" t="str">
        <f>$N$91</f>
        <v/>
      </c>
      <c r="CG3" s="25" t="str">
        <f>$N$92</f>
        <v/>
      </c>
      <c r="CH3" s="25" t="str">
        <f>$N$93</f>
        <v/>
      </c>
      <c r="CI3" s="25" t="str">
        <f>$N$94</f>
        <v/>
      </c>
      <c r="CJ3" s="25" t="str">
        <f>$N$95</f>
        <v/>
      </c>
      <c r="CK3" s="25" t="str">
        <f>$N$96</f>
        <v/>
      </c>
      <c r="CL3" s="25"/>
      <c r="CM3" s="25"/>
      <c r="CN3" s="25"/>
      <c r="CO3" s="25"/>
    </row>
    <row r="4" spans="1:93" ht="15" hidden="1" customHeight="1">
      <c r="A4" s="27"/>
      <c r="B4" s="28" t="s">
        <v>173</v>
      </c>
      <c r="C4" s="29">
        <v>2025</v>
      </c>
      <c r="D4" s="30" t="s">
        <v>50</v>
      </c>
      <c r="E4" s="31"/>
      <c r="F4" s="32" t="s">
        <v>174</v>
      </c>
      <c r="H4" s="33"/>
      <c r="I4" s="33"/>
      <c r="J4" s="33"/>
      <c r="K4" s="33"/>
      <c r="M4" s="34"/>
      <c r="N4" s="35"/>
    </row>
    <row r="5" spans="1:93" ht="11.25" hidden="1" customHeight="1">
      <c r="A5" s="37">
        <v>2</v>
      </c>
      <c r="B5" s="38"/>
      <c r="C5" s="39"/>
      <c r="D5" s="40"/>
      <c r="E5" s="40"/>
      <c r="F5" s="40"/>
      <c r="G5" s="40"/>
      <c r="H5" s="40"/>
      <c r="I5" s="41"/>
      <c r="J5" s="42"/>
      <c r="K5" s="42"/>
      <c r="M5" s="24"/>
      <c r="N5" s="43"/>
    </row>
    <row r="6" spans="1:93" ht="34.5" customHeight="1">
      <c r="A6" s="44"/>
      <c r="B6" s="44"/>
      <c r="C6" s="45" t="s">
        <v>175</v>
      </c>
      <c r="D6" s="46"/>
      <c r="E6" s="46"/>
      <c r="F6" s="46"/>
      <c r="G6" s="46"/>
      <c r="H6" s="46"/>
      <c r="I6" s="46"/>
      <c r="J6" s="46"/>
      <c r="K6" s="47"/>
      <c r="L6" s="24">
        <v>45965</v>
      </c>
    </row>
    <row r="7" spans="1:93" ht="25.5" customHeight="1">
      <c r="B7" s="51"/>
      <c r="C7" s="52">
        <f>IF(LEN(L6)&gt;0,L6,"")</f>
        <v>45965</v>
      </c>
      <c r="D7" s="52"/>
      <c r="E7" s="53"/>
      <c r="F7" s="54" t="s">
        <v>176</v>
      </c>
      <c r="G7" s="24" t="s">
        <v>177</v>
      </c>
      <c r="H7" s="55"/>
      <c r="I7" s="56"/>
      <c r="J7" s="57"/>
      <c r="K7" s="57"/>
      <c r="M7" s="58">
        <v>0</v>
      </c>
      <c r="N7" s="59">
        <f>IF(LEN(D13)&gt;0,1,0)+IF(LEN(D14)&gt;0,2,0)</f>
        <v>0</v>
      </c>
    </row>
    <row r="8" spans="1:93" ht="18.75" customHeight="1">
      <c r="B8" s="60"/>
      <c r="C8" s="61" t="str">
        <f>IF(L98&gt;0,"※各項目をもれなく入力お願いします。（黄色の箇所はリスト▼から選択してください）","※各項目をもれなく入力お願いします。（黄色の箇所はリスト▼から選択してください）")</f>
        <v>※各項目をもれなく入力お願いします。（黄色の箇所はリスト▼から選択してください）</v>
      </c>
      <c r="D8" s="46"/>
      <c r="E8" s="46"/>
      <c r="F8" s="46"/>
      <c r="G8" s="46"/>
      <c r="H8" s="46"/>
      <c r="I8" s="46"/>
      <c r="J8" s="46"/>
      <c r="M8" s="1"/>
      <c r="N8" s="49">
        <v>21</v>
      </c>
      <c r="O8" s="62">
        <v>5</v>
      </c>
    </row>
    <row r="9" spans="1:93" ht="19.5" customHeight="1">
      <c r="B9" s="63"/>
      <c r="C9" s="64" t="s">
        <v>178</v>
      </c>
      <c r="D9" s="65" t="s">
        <v>179</v>
      </c>
      <c r="E9" s="66"/>
      <c r="F9" s="67"/>
      <c r="G9" s="68" t="s">
        <v>180</v>
      </c>
      <c r="H9" s="69"/>
      <c r="I9" s="70"/>
      <c r="J9" s="71"/>
      <c r="K9" s="72" t="s">
        <v>181</v>
      </c>
      <c r="L9" s="73">
        <f>IFERROR(FIND(CHAR(10),E9),0)</f>
        <v>0</v>
      </c>
      <c r="M9" s="2" t="s">
        <v>0</v>
      </c>
      <c r="N9" s="74" t="str">
        <f>IF(LEN(E9)&gt;0,E9,"")</f>
        <v/>
      </c>
      <c r="O9" s="62" t="s">
        <v>182</v>
      </c>
      <c r="Q9" s="75" t="str">
        <f>IF(L9+L10=0,"",IF(L9&gt;0,"「姓」","")&amp;IF(L10&gt;0,"「名」","")&amp;"改行しないでください")</f>
        <v/>
      </c>
    </row>
    <row r="10" spans="1:93" ht="19.5" customHeight="1">
      <c r="C10" s="64" t="s">
        <v>183</v>
      </c>
      <c r="D10" s="76"/>
      <c r="E10" s="77" t="s">
        <v>184</v>
      </c>
      <c r="F10" s="78"/>
      <c r="G10" s="79"/>
      <c r="H10" s="80" t="s">
        <v>185</v>
      </c>
      <c r="I10" s="81"/>
      <c r="J10" s="82"/>
      <c r="K10" s="83"/>
      <c r="L10" s="73">
        <f>IFERROR(FIND(CHAR(10),H9),0)</f>
        <v>0</v>
      </c>
      <c r="M10" s="2" t="s">
        <v>1</v>
      </c>
      <c r="N10" s="74" t="str">
        <f>IF(LEN(H9)&gt;0,H9,"")</f>
        <v/>
      </c>
      <c r="O10" s="62" t="s">
        <v>182</v>
      </c>
      <c r="Q10" s="75" t="str">
        <f>IF(L11+L12=0,"",IF(L11&gt;0,"「姓かな」","")&amp;IF(L12&gt;0,"「名かな」","")&amp;"改行しないでください")</f>
        <v/>
      </c>
      <c r="S10" s="50" t="str">
        <f>IF(LENB(DBCS(F10))-LENB(ASC(F10))=0,"",1)</f>
        <v/>
      </c>
    </row>
    <row r="11" spans="1:93" ht="19.5" customHeight="1">
      <c r="C11" s="64" t="s">
        <v>186</v>
      </c>
      <c r="D11" s="84"/>
      <c r="E11" s="85"/>
      <c r="F11" s="85"/>
      <c r="G11" s="86" t="str">
        <f>IF(LEN(D11)&gt;0,D11,"")</f>
        <v/>
      </c>
      <c r="H11" s="86"/>
      <c r="I11" s="87"/>
      <c r="J11" s="87"/>
      <c r="K11" s="88">
        <v>5</v>
      </c>
      <c r="L11" s="73">
        <f>IFERROR(FIND(CHAR(10),F10),0)</f>
        <v>0</v>
      </c>
      <c r="M11" s="2" t="s">
        <v>2</v>
      </c>
      <c r="N11" s="74" t="str">
        <f>IF(LEN(F10)&gt;0,F10,"")</f>
        <v/>
      </c>
      <c r="O11" s="62" t="s">
        <v>182</v>
      </c>
      <c r="Q11" s="75"/>
    </row>
    <row r="12" spans="1:93" ht="19.5" customHeight="1">
      <c r="C12" s="14" t="s">
        <v>187</v>
      </c>
      <c r="D12" s="89"/>
      <c r="E12" s="90"/>
      <c r="F12" s="90"/>
      <c r="G12" s="91"/>
      <c r="H12" s="92"/>
      <c r="I12" s="93"/>
      <c r="J12" s="92"/>
      <c r="K12" s="88">
        <v>7</v>
      </c>
      <c r="L12" s="73">
        <f>IFERROR(FIND(CHAR(10),I10),0)</f>
        <v>0</v>
      </c>
      <c r="M12" s="1" t="s">
        <v>3</v>
      </c>
      <c r="N12" s="74" t="str">
        <f>IF(LEN(I10)&gt;0,I10,"")</f>
        <v/>
      </c>
      <c r="O12" s="62" t="s">
        <v>182</v>
      </c>
    </row>
    <row r="13" spans="1:93" ht="19.5" customHeight="1">
      <c r="C13" s="8" t="s">
        <v>188</v>
      </c>
      <c r="D13" s="94"/>
      <c r="E13" s="95"/>
      <c r="F13" s="95"/>
      <c r="G13" s="95"/>
      <c r="H13" s="95"/>
      <c r="I13" s="95"/>
      <c r="J13" s="95"/>
      <c r="K13" s="96"/>
      <c r="M13" s="2" t="s">
        <v>4</v>
      </c>
      <c r="N13" s="97" t="str">
        <f>IF(LEN(D11)&gt;0,D11,"")</f>
        <v/>
      </c>
      <c r="O13" s="62" t="s">
        <v>182</v>
      </c>
      <c r="Q13" s="75" t="str">
        <f>IF(L17=0,"","「勤務先名称」改行しないでください")</f>
        <v/>
      </c>
      <c r="R13" s="98" t="s">
        <v>189</v>
      </c>
    </row>
    <row r="14" spans="1:93" ht="19.5" customHeight="1">
      <c r="C14" s="8" t="s">
        <v>190</v>
      </c>
      <c r="D14" s="99"/>
      <c r="E14" s="100"/>
      <c r="F14" s="100"/>
      <c r="G14" s="100"/>
      <c r="H14" s="100"/>
      <c r="I14" s="100"/>
      <c r="J14" s="100"/>
      <c r="K14" s="101"/>
      <c r="M14" s="2" t="s">
        <v>5</v>
      </c>
      <c r="N14" s="97" t="str">
        <f>IF(LEN(D14)&gt;0,D14,"")</f>
        <v/>
      </c>
      <c r="O14" s="62"/>
      <c r="Q14" s="75"/>
      <c r="R14" s="98" t="s">
        <v>191</v>
      </c>
    </row>
    <row r="15" spans="1:93" ht="19.5" customHeight="1">
      <c r="C15" s="64" t="s">
        <v>192</v>
      </c>
      <c r="D15" s="99"/>
      <c r="E15" s="100"/>
      <c r="F15" s="100"/>
      <c r="G15" s="100"/>
      <c r="H15" s="100"/>
      <c r="I15" s="100"/>
      <c r="J15" s="100"/>
      <c r="K15" s="101"/>
      <c r="L15" s="73">
        <f>IFERROR(FIND(CHAR(10),D15),0)</f>
        <v>0</v>
      </c>
      <c r="M15" s="2" t="s">
        <v>6</v>
      </c>
      <c r="N15" s="97" t="str">
        <f>IF(LEN(D15)&gt;0,D15,"")</f>
        <v/>
      </c>
      <c r="O15" s="62" t="s">
        <v>182</v>
      </c>
      <c r="Q15" s="75" t="str">
        <f>IF(L15=0,"","「所属部署」改行しないでください")</f>
        <v/>
      </c>
      <c r="R15" s="98" t="s">
        <v>193</v>
      </c>
    </row>
    <row r="16" spans="1:93" ht="19.5" customHeight="1">
      <c r="C16" s="64" t="s">
        <v>194</v>
      </c>
      <c r="D16" s="102"/>
      <c r="E16" s="103"/>
      <c r="F16" s="103"/>
      <c r="G16" s="103"/>
      <c r="H16" s="104"/>
      <c r="I16" s="104"/>
      <c r="J16" s="104"/>
      <c r="K16" s="105"/>
      <c r="L16" s="73">
        <f t="shared" ref="L16:L17" si="0">IFERROR(FIND(CHAR(10),D16),0)</f>
        <v>0</v>
      </c>
      <c r="M16" s="2" t="s">
        <v>7</v>
      </c>
      <c r="N16" s="106" t="str">
        <f>IF(LEN(D12)&gt;0,D12,"")</f>
        <v/>
      </c>
      <c r="O16" s="62" t="s">
        <v>182</v>
      </c>
      <c r="Q16" s="75" t="str">
        <f>IF(L18=0,"","「現職種」改行しないでください")</f>
        <v/>
      </c>
    </row>
    <row r="17" spans="2:18" ht="19.5" customHeight="1">
      <c r="C17" s="64" t="s">
        <v>195</v>
      </c>
      <c r="D17" s="99"/>
      <c r="E17" s="107"/>
      <c r="F17" s="107"/>
      <c r="G17" s="107"/>
      <c r="H17" s="107"/>
      <c r="I17" s="107"/>
      <c r="J17" s="107"/>
      <c r="K17" s="101"/>
      <c r="L17" s="73">
        <f t="shared" si="0"/>
        <v>0</v>
      </c>
      <c r="M17" s="2" t="s">
        <v>8</v>
      </c>
      <c r="N17" s="74" t="str">
        <f>IF(LEN(D13)&gt;0,D13,"")</f>
        <v/>
      </c>
      <c r="O17" s="62" t="s">
        <v>182</v>
      </c>
      <c r="Q17" s="75" t="str">
        <f>IF(L19=0,"","「現職名」改行しないでください")</f>
        <v/>
      </c>
    </row>
    <row r="18" spans="2:18" ht="19.5" customHeight="1">
      <c r="B18" s="24" t="s">
        <v>196</v>
      </c>
      <c r="C18" s="108" t="s">
        <v>197</v>
      </c>
      <c r="D18" s="109" t="s">
        <v>198</v>
      </c>
      <c r="E18" s="110"/>
      <c r="F18" s="110"/>
      <c r="G18" s="111"/>
      <c r="H18" s="112" t="s">
        <v>199</v>
      </c>
      <c r="I18" s="111"/>
      <c r="J18" s="113" t="s">
        <v>200</v>
      </c>
      <c r="K18" s="114"/>
      <c r="L18" s="73">
        <f>IFERROR(FIND(CHAR(10),D16),0)</f>
        <v>0</v>
      </c>
      <c r="M18" s="1" t="s">
        <v>9</v>
      </c>
      <c r="N18" s="74" t="str">
        <f t="shared" ref="N18:N19" si="1">IF(LEN(D16)&gt;0,D16,"")</f>
        <v/>
      </c>
      <c r="O18" s="62" t="s">
        <v>182</v>
      </c>
      <c r="P18" s="115" t="s">
        <v>201</v>
      </c>
      <c r="Q18" s="24">
        <f>IF(F93+F94=100,1,IF(G18="＊＊＊",0,IF(F93&lt;=G18,IF(G18&lt;=F94,1,0),0)))</f>
        <v>1</v>
      </c>
    </row>
    <row r="19" spans="2:18" ht="40.5" customHeight="1">
      <c r="B19" s="116" t="s">
        <v>202</v>
      </c>
      <c r="C19" s="117" t="s">
        <v>203</v>
      </c>
      <c r="D19" s="118"/>
      <c r="E19" s="119"/>
      <c r="F19" s="119"/>
      <c r="G19" s="119"/>
      <c r="H19" s="119"/>
      <c r="I19" s="119"/>
      <c r="J19" s="119"/>
      <c r="K19" s="72"/>
      <c r="L19" s="73">
        <f>IFERROR(FIND(CHAR(10),D17),0)</f>
        <v>0</v>
      </c>
      <c r="M19" s="1" t="s">
        <v>10</v>
      </c>
      <c r="N19" s="74" t="str">
        <f t="shared" si="1"/>
        <v/>
      </c>
      <c r="O19" s="120" t="s">
        <v>182</v>
      </c>
      <c r="Q19" s="75" t="str">
        <f>IF(L22=0,"","「参加実績」改行しないでください")</f>
        <v/>
      </c>
      <c r="R19" s="121" t="str">
        <f>IF(LEN(D19)&gt;0,"",IF(D35="①発達障害者地域支援マネジャー基礎研修修了者","⇦ 記入お願いします（必須）",""))</f>
        <v/>
      </c>
    </row>
    <row r="20" spans="2:18" ht="19.5" hidden="1" customHeight="1">
      <c r="B20" s="116" t="s">
        <v>196</v>
      </c>
      <c r="C20" s="14"/>
      <c r="D20" s="122"/>
      <c r="E20" s="123"/>
      <c r="F20" s="124"/>
      <c r="G20" s="125"/>
      <c r="H20" s="126"/>
      <c r="I20" s="127"/>
      <c r="J20" s="128" t="b">
        <v>1</v>
      </c>
      <c r="K20" s="129"/>
      <c r="L20" s="130"/>
      <c r="M20" s="1" t="s">
        <v>11</v>
      </c>
      <c r="N20" s="131" t="str">
        <f>IF(LEN(G18)&gt;0,G18,"")</f>
        <v/>
      </c>
      <c r="O20" s="120" t="s">
        <v>182</v>
      </c>
      <c r="R20" s="132"/>
    </row>
    <row r="21" spans="2:18" ht="19.5" hidden="1" customHeight="1">
      <c r="B21" s="116" t="s">
        <v>196</v>
      </c>
      <c r="C21" s="14"/>
      <c r="D21" s="133"/>
      <c r="E21" s="134"/>
      <c r="F21" s="135"/>
      <c r="G21" s="136"/>
      <c r="H21" s="137"/>
      <c r="I21" s="138"/>
      <c r="J21" s="139" t="b">
        <v>1</v>
      </c>
      <c r="K21" s="88"/>
      <c r="L21" s="130"/>
      <c r="M21" s="2" t="s">
        <v>12</v>
      </c>
      <c r="N21" s="131" t="str">
        <f>IF(LEN(I18)&gt;0,I18,"")</f>
        <v/>
      </c>
      <c r="O21" s="120" t="s">
        <v>182</v>
      </c>
      <c r="R21" s="132"/>
    </row>
    <row r="22" spans="2:18" ht="19.5" hidden="1" customHeight="1">
      <c r="B22" s="116" t="s">
        <v>196</v>
      </c>
      <c r="C22" s="14"/>
      <c r="D22" s="140"/>
      <c r="E22" s="141"/>
      <c r="F22" s="141"/>
      <c r="G22" s="142" t="str">
        <f>IF(LEN(D22)&gt;0,D22,"")</f>
        <v/>
      </c>
      <c r="H22" s="142"/>
      <c r="I22" s="143"/>
      <c r="J22" s="143"/>
      <c r="K22" s="72">
        <v>5</v>
      </c>
      <c r="L22" s="73">
        <f t="shared" ref="L22" si="2">IFERROR(FIND(CHAR(10),D22),0)</f>
        <v>0</v>
      </c>
      <c r="M22" s="3" t="s">
        <v>13</v>
      </c>
      <c r="N22" s="144" t="str">
        <f>IF(LEN(D19)&gt;0,D19,"")</f>
        <v/>
      </c>
      <c r="O22" s="62" t="s">
        <v>182</v>
      </c>
    </row>
    <row r="23" spans="2:18" ht="19.5" hidden="1" customHeight="1">
      <c r="B23" s="116" t="s">
        <v>196</v>
      </c>
      <c r="C23" s="14"/>
      <c r="D23" s="145"/>
      <c r="E23" s="100"/>
      <c r="F23" s="146"/>
      <c r="G23" s="147"/>
      <c r="H23" s="148"/>
      <c r="I23" s="149"/>
      <c r="J23" s="150" t="b">
        <v>1</v>
      </c>
      <c r="K23" s="72"/>
      <c r="L23" s="130"/>
      <c r="M23" s="4" t="s">
        <v>14</v>
      </c>
      <c r="N23" s="151" t="str">
        <f>IF(LEN(D20)&gt;0,D20,"")</f>
        <v/>
      </c>
      <c r="O23" s="62" t="s">
        <v>204</v>
      </c>
    </row>
    <row r="24" spans="2:18" ht="19.5" hidden="1" customHeight="1">
      <c r="B24" s="116" t="s">
        <v>196</v>
      </c>
      <c r="C24" s="14"/>
      <c r="D24" s="152"/>
      <c r="E24" s="153"/>
      <c r="F24" s="153"/>
      <c r="G24" s="153"/>
      <c r="H24" s="154"/>
      <c r="I24" s="154"/>
      <c r="J24" s="154"/>
      <c r="K24" s="72"/>
      <c r="L24" s="24">
        <f t="shared" ref="L24:L25" si="3">IFERROR(FIND(CHAR(10),D24),0)</f>
        <v>0</v>
      </c>
      <c r="M24" s="5" t="s">
        <v>15</v>
      </c>
      <c r="N24" s="131" t="str">
        <f t="shared" ref="N24:N27" si="4">IF(LEN(D21)&gt;0,D21,"")</f>
        <v/>
      </c>
      <c r="O24" s="62" t="s">
        <v>204</v>
      </c>
    </row>
    <row r="25" spans="2:18" ht="19.5" hidden="1" customHeight="1">
      <c r="B25" s="116" t="s">
        <v>196</v>
      </c>
      <c r="C25" s="14"/>
      <c r="D25" s="152"/>
      <c r="E25" s="153"/>
      <c r="F25" s="153"/>
      <c r="G25" s="153"/>
      <c r="H25" s="154"/>
      <c r="I25" s="154"/>
      <c r="J25" s="154"/>
      <c r="K25" s="72"/>
      <c r="L25" s="24">
        <f t="shared" si="3"/>
        <v>0</v>
      </c>
      <c r="M25" s="5" t="s">
        <v>16</v>
      </c>
      <c r="N25" s="131" t="str">
        <f t="shared" si="4"/>
        <v/>
      </c>
      <c r="O25" s="62" t="s">
        <v>204</v>
      </c>
    </row>
    <row r="26" spans="2:18" ht="19.5" hidden="1" customHeight="1">
      <c r="B26" s="116" t="s">
        <v>196</v>
      </c>
      <c r="C26" s="14"/>
      <c r="D26" s="155"/>
      <c r="E26" s="100"/>
      <c r="F26" s="100"/>
      <c r="G26" s="100"/>
      <c r="H26" s="100"/>
      <c r="I26" s="100"/>
      <c r="J26" s="100"/>
      <c r="K26" s="101"/>
      <c r="L26" s="130"/>
      <c r="M26" s="5" t="s">
        <v>17</v>
      </c>
      <c r="N26" s="131" t="str">
        <f t="shared" si="4"/>
        <v/>
      </c>
      <c r="O26" s="62" t="s">
        <v>204</v>
      </c>
    </row>
    <row r="27" spans="2:18" ht="21.75" hidden="1" customHeight="1">
      <c r="B27" s="116" t="s">
        <v>196</v>
      </c>
      <c r="C27" s="14"/>
      <c r="D27" s="156"/>
      <c r="E27" s="157"/>
      <c r="F27" s="158"/>
      <c r="G27" s="111"/>
      <c r="H27" s="159" t="s">
        <v>199</v>
      </c>
      <c r="I27" s="160"/>
      <c r="J27" s="161" t="s">
        <v>200</v>
      </c>
      <c r="K27" s="162"/>
      <c r="L27" s="130"/>
      <c r="M27" s="5" t="s">
        <v>18</v>
      </c>
      <c r="N27" s="131" t="str">
        <f t="shared" si="4"/>
        <v/>
      </c>
      <c r="O27" s="62" t="s">
        <v>204</v>
      </c>
      <c r="P27" s="115" t="s">
        <v>205</v>
      </c>
      <c r="Q27" s="24">
        <f>IF(G93+G94=100,1,IF(G27="＊＊＊",0,IF(G93&lt;=G27,IF(G27&lt;=G94,1,0),0)))</f>
        <v>1</v>
      </c>
    </row>
    <row r="28" spans="2:18" ht="19.5" hidden="1" customHeight="1">
      <c r="B28" s="116" t="s">
        <v>196</v>
      </c>
      <c r="C28" s="14"/>
      <c r="D28" s="140"/>
      <c r="E28" s="141"/>
      <c r="F28" s="141"/>
      <c r="G28" s="142" t="str">
        <f>IF(LEN(D28)&gt;0,D28,"")</f>
        <v/>
      </c>
      <c r="H28" s="142"/>
      <c r="I28" s="143"/>
      <c r="J28" s="143"/>
      <c r="K28" s="72">
        <v>5</v>
      </c>
      <c r="L28" s="130"/>
      <c r="M28" s="5" t="s">
        <v>19</v>
      </c>
      <c r="N28" s="131" t="str">
        <f>IF(LEN(D25)&gt;0,D25,"")</f>
        <v/>
      </c>
      <c r="O28" s="62" t="s">
        <v>204</v>
      </c>
    </row>
    <row r="29" spans="2:18" ht="19.5" hidden="1" customHeight="1">
      <c r="B29" s="116"/>
      <c r="C29" s="14"/>
      <c r="D29" s="163"/>
      <c r="E29" s="164"/>
      <c r="F29" s="164"/>
      <c r="G29" s="164"/>
      <c r="H29" s="165" t="s">
        <v>206</v>
      </c>
      <c r="I29" s="166"/>
      <c r="J29" s="167"/>
      <c r="K29" s="168"/>
      <c r="L29" s="130"/>
      <c r="M29" s="5" t="s">
        <v>20</v>
      </c>
      <c r="N29" s="131" t="str">
        <f>IF(LEN(E29)&gt;0,E29,"")&amp;IF(LEN(I29)&gt;0,I29,"")</f>
        <v/>
      </c>
      <c r="O29" s="62" t="s">
        <v>207</v>
      </c>
    </row>
    <row r="30" spans="2:18" ht="19.5" hidden="1" customHeight="1">
      <c r="B30" s="116"/>
      <c r="C30" s="14"/>
      <c r="D30" s="156"/>
      <c r="E30" s="169"/>
      <c r="F30" s="170"/>
      <c r="G30" s="111"/>
      <c r="H30" s="112" t="s">
        <v>199</v>
      </c>
      <c r="I30" s="111"/>
      <c r="J30" s="113" t="s">
        <v>200</v>
      </c>
      <c r="K30" s="114"/>
      <c r="L30" s="130"/>
      <c r="M30" s="5" t="s">
        <v>21</v>
      </c>
      <c r="N30" s="131" t="str">
        <f>IF(LEN(G30)&gt;0,G30,"")</f>
        <v/>
      </c>
      <c r="O30" s="62" t="s">
        <v>204</v>
      </c>
      <c r="P30" s="115" t="s">
        <v>208</v>
      </c>
      <c r="Q30" s="24">
        <f>IF(H93+H94=100,1,IF(G30="＊＊＊",0,IF(H93&lt;=G30,IF(G30&lt;=H94,1,0),0)))</f>
        <v>1</v>
      </c>
    </row>
    <row r="31" spans="2:18" ht="19.5" hidden="1" customHeight="1">
      <c r="B31" s="116"/>
      <c r="C31" s="14"/>
      <c r="D31" s="171" t="s">
        <v>182</v>
      </c>
      <c r="E31" s="172"/>
      <c r="F31" s="172"/>
      <c r="G31" s="172"/>
      <c r="H31" s="154"/>
      <c r="I31" s="154"/>
      <c r="J31" s="154"/>
      <c r="K31" s="72"/>
      <c r="L31" s="24">
        <f t="shared" ref="L31:L32" si="5">IFERROR(FIND(CHAR(10),D31),0)</f>
        <v>0</v>
      </c>
      <c r="M31" s="5" t="s">
        <v>22</v>
      </c>
      <c r="N31" s="131" t="str">
        <f>IF(LEN(I30)&gt;0,I30,"")</f>
        <v/>
      </c>
      <c r="O31" s="62" t="s">
        <v>204</v>
      </c>
    </row>
    <row r="32" spans="2:18" ht="19.5" hidden="1" customHeight="1">
      <c r="B32" s="116"/>
      <c r="C32" s="14"/>
      <c r="D32" s="171" t="s">
        <v>182</v>
      </c>
      <c r="E32" s="172"/>
      <c r="F32" s="172"/>
      <c r="G32" s="172"/>
      <c r="H32" s="154"/>
      <c r="I32" s="154"/>
      <c r="J32" s="154"/>
      <c r="K32" s="72"/>
      <c r="L32" s="24">
        <f t="shared" si="5"/>
        <v>0</v>
      </c>
      <c r="M32" s="5" t="s">
        <v>23</v>
      </c>
      <c r="N32" s="131" t="str">
        <f>IF(LEN(D31)&gt;0,D31,"")</f>
        <v/>
      </c>
      <c r="O32" s="62" t="s">
        <v>204</v>
      </c>
    </row>
    <row r="33" spans="1:20" ht="19.5" hidden="1" customHeight="1">
      <c r="B33" s="116" t="s">
        <v>196</v>
      </c>
      <c r="C33" s="108"/>
      <c r="D33" s="173"/>
      <c r="E33" s="174"/>
      <c r="F33" s="175"/>
      <c r="G33" s="176"/>
      <c r="H33" s="177" t="s">
        <v>199</v>
      </c>
      <c r="I33" s="176"/>
      <c r="J33" s="161" t="s">
        <v>200</v>
      </c>
      <c r="K33" s="162"/>
      <c r="L33" s="130"/>
      <c r="M33" s="5" t="s">
        <v>24</v>
      </c>
      <c r="N33" s="131" t="str">
        <f>IF(LEN(D32)&gt;0,D32,"")</f>
        <v/>
      </c>
      <c r="O33" s="62" t="s">
        <v>204</v>
      </c>
      <c r="P33" s="115" t="s">
        <v>209</v>
      </c>
      <c r="Q33" s="24">
        <f>IF(I93+I94=100,1,IF(G33="＊＊＊",0,IF(I93&lt;=G33,IF(G33&lt;=I94,1,0),0)))</f>
        <v>1</v>
      </c>
    </row>
    <row r="34" spans="1:20" ht="19.5" hidden="1" customHeight="1">
      <c r="B34" s="116" t="s">
        <v>196</v>
      </c>
      <c r="C34" s="14"/>
      <c r="D34" s="178"/>
      <c r="E34" s="179"/>
      <c r="F34" s="180"/>
      <c r="G34" s="181"/>
      <c r="H34" s="182" t="s">
        <v>199</v>
      </c>
      <c r="I34" s="181"/>
      <c r="J34" s="113" t="s">
        <v>200</v>
      </c>
      <c r="K34" s="114"/>
      <c r="L34" s="130"/>
      <c r="M34" s="5" t="s">
        <v>25</v>
      </c>
      <c r="N34" s="131" t="str">
        <f>IF(LEN(D26)&gt;0,D26,"")</f>
        <v/>
      </c>
      <c r="O34" s="62" t="s">
        <v>204</v>
      </c>
      <c r="P34" s="115" t="s">
        <v>210</v>
      </c>
      <c r="Q34" s="24">
        <f>IF(J93+J94=100,1,IF(G34="＊＊＊",0,IF(J94&lt;=G34,IF(G34&lt;=J95,1,0),0)))</f>
        <v>1</v>
      </c>
    </row>
    <row r="35" spans="1:20" ht="20.100000000000001" customHeight="1">
      <c r="B35" s="116" t="s">
        <v>202</v>
      </c>
      <c r="C35" s="183" t="s">
        <v>211</v>
      </c>
      <c r="D35" s="184"/>
      <c r="E35" s="185"/>
      <c r="F35" s="185"/>
      <c r="G35" s="185"/>
      <c r="H35" s="185"/>
      <c r="I35" s="185"/>
      <c r="J35" s="186"/>
      <c r="K35" s="187" t="str">
        <f>IF(L35=0,"",L35)</f>
        <v/>
      </c>
      <c r="L35" s="130" t="str">
        <f>IFERROR(VLOOKUP(D35,E121:F125,2),"")</f>
        <v/>
      </c>
      <c r="M35" s="5" t="s">
        <v>26</v>
      </c>
      <c r="N35" s="131" t="str">
        <f>IF(LEN(G27)&gt;0,G27,"")</f>
        <v/>
      </c>
      <c r="O35" s="62" t="s">
        <v>204</v>
      </c>
    </row>
    <row r="36" spans="1:20" ht="45" customHeight="1">
      <c r="C36" s="188" t="str">
        <f>IF(A5=1,"郵便物の送付先を記入してください","連絡先を記入してください")</f>
        <v>連絡先を記入してください</v>
      </c>
      <c r="D36" s="189"/>
      <c r="E36" s="190" t="s">
        <v>212</v>
      </c>
      <c r="F36" s="191"/>
      <c r="G36" s="191"/>
      <c r="H36" s="191"/>
      <c r="I36" s="191"/>
      <c r="J36" s="191"/>
      <c r="K36" s="191"/>
      <c r="L36" s="130"/>
      <c r="M36" s="5" t="s">
        <v>27</v>
      </c>
      <c r="N36" s="131" t="str">
        <f>IF(LEN(I27)&gt;0,I27,"")</f>
        <v/>
      </c>
      <c r="O36" s="62" t="s">
        <v>204</v>
      </c>
    </row>
    <row r="37" spans="1:20" ht="19.5" customHeight="1">
      <c r="B37" s="24" t="s">
        <v>196</v>
      </c>
      <c r="C37" s="7" t="s">
        <v>34</v>
      </c>
      <c r="D37" s="192"/>
      <c r="E37" s="193"/>
      <c r="F37" s="194"/>
      <c r="G37" s="194"/>
      <c r="H37" s="194"/>
      <c r="I37" s="194"/>
      <c r="J37" s="194"/>
      <c r="K37" s="195"/>
      <c r="L37" s="130"/>
      <c r="M37" s="5" t="s">
        <v>28</v>
      </c>
      <c r="N37" s="196" t="str">
        <f>IF(LEN(D28)&gt;0,D28,"")</f>
        <v/>
      </c>
      <c r="O37" s="62" t="s">
        <v>204</v>
      </c>
      <c r="Q37" s="197" t="str">
        <f>IF(A5=1,IF(R$36=3,"テキスト送付住所は下記の通りになります",R37),"")</f>
        <v/>
      </c>
    </row>
    <row r="38" spans="1:20" ht="19.5" customHeight="1">
      <c r="B38" s="24" t="s">
        <v>196</v>
      </c>
      <c r="C38" s="198" t="s">
        <v>213</v>
      </c>
      <c r="D38" s="199"/>
      <c r="E38" s="200"/>
      <c r="F38" s="200"/>
      <c r="G38" s="200"/>
      <c r="H38" s="200"/>
      <c r="I38" s="201" t="s">
        <v>214</v>
      </c>
      <c r="J38" s="202"/>
      <c r="K38" s="203" t="str">
        <f>IF(J38=1,"自宅",IF(J38=2,"勤務先",""))</f>
        <v/>
      </c>
      <c r="L38" s="24">
        <f t="shared" ref="L38:L39" si="6">IFERROR(FIND(CHAR(10),D38),0)</f>
        <v>0</v>
      </c>
      <c r="M38" s="5" t="s">
        <v>29</v>
      </c>
      <c r="N38" s="131" t="str">
        <f>IF(LEN(G33)&gt;0,G33,"")</f>
        <v/>
      </c>
      <c r="O38" s="62" t="s">
        <v>204</v>
      </c>
      <c r="Q38" s="204" t="str">
        <f>IF(A5=1,IF(R$36=3,"〒"&amp;D37,R38),"")</f>
        <v/>
      </c>
    </row>
    <row r="39" spans="1:20" ht="19.5" customHeight="1">
      <c r="B39" s="24" t="s">
        <v>215</v>
      </c>
      <c r="C39" s="205"/>
      <c r="D39" s="206"/>
      <c r="E39" s="207"/>
      <c r="F39" s="207"/>
      <c r="G39" s="207"/>
      <c r="H39" s="207"/>
      <c r="I39" s="201"/>
      <c r="J39" s="201" t="s">
        <v>216</v>
      </c>
      <c r="K39" s="195"/>
      <c r="L39" s="24">
        <f t="shared" si="6"/>
        <v>0</v>
      </c>
      <c r="M39" s="5" t="s">
        <v>30</v>
      </c>
      <c r="N39" s="131" t="str">
        <f>IF(LEN(I33)&gt;0,I33,"")</f>
        <v/>
      </c>
      <c r="O39" s="62" t="s">
        <v>204</v>
      </c>
      <c r="Q39" s="204" t="str">
        <f>IF(A5=1,IF(R$36=3,D38,R39),"")</f>
        <v/>
      </c>
    </row>
    <row r="40" spans="1:20" ht="19.5" customHeight="1">
      <c r="B40" s="24" t="s">
        <v>196</v>
      </c>
      <c r="C40" s="8" t="s">
        <v>37</v>
      </c>
      <c r="D40" s="208"/>
      <c r="E40" s="193"/>
      <c r="F40" s="193"/>
      <c r="G40" s="209"/>
      <c r="H40" s="209"/>
      <c r="I40" s="201" t="s">
        <v>217</v>
      </c>
      <c r="J40" s="202"/>
      <c r="K40" s="203" t="str">
        <f>IF(J40=1,"個人",IF(J40=2,"勤務先",""))</f>
        <v/>
      </c>
      <c r="L40" s="130"/>
      <c r="M40" s="5" t="s">
        <v>31</v>
      </c>
      <c r="N40" s="131" t="str">
        <f>IF(LEN(G34)&gt;0,G34,"")</f>
        <v/>
      </c>
      <c r="O40" s="62" t="s">
        <v>204</v>
      </c>
      <c r="Q40" s="204" t="str">
        <f>IF(A5=1,IF(R$36=3,IF(LEN(D39)&gt;0,D39,""),R40),"")</f>
        <v/>
      </c>
    </row>
    <row r="41" spans="1:20" ht="19.5" customHeight="1">
      <c r="B41" s="24" t="s">
        <v>215</v>
      </c>
      <c r="C41" s="8" t="s">
        <v>218</v>
      </c>
      <c r="D41" s="210"/>
      <c r="E41" s="95"/>
      <c r="F41" s="95"/>
      <c r="G41" s="95"/>
      <c r="H41" s="95"/>
      <c r="I41" s="201" t="s">
        <v>217</v>
      </c>
      <c r="J41" s="202"/>
      <c r="K41" s="203" t="str">
        <f>IF(J41=1,"個人",IF(J41=2,"勤務先",""))</f>
        <v/>
      </c>
      <c r="L41" s="130"/>
      <c r="M41" s="5" t="s">
        <v>32</v>
      </c>
      <c r="N41" s="131" t="str">
        <f>IF(LEN(I34)&gt;0,I34,"")</f>
        <v/>
      </c>
      <c r="O41" s="62" t="s">
        <v>204</v>
      </c>
      <c r="Q41" s="204" t="str">
        <f>IF(A5=1,IF(J38=2,IF(R$36=0,IF(LEN(D13)&gt;0,D13,""),R41),""),"")</f>
        <v/>
      </c>
    </row>
    <row r="42" spans="1:20" ht="20.25" customHeight="1">
      <c r="C42" s="211"/>
      <c r="D42" s="212"/>
      <c r="E42" s="212"/>
      <c r="F42" s="212"/>
      <c r="G42" s="212"/>
      <c r="H42" s="212"/>
      <c r="I42" s="212"/>
      <c r="J42" s="212"/>
      <c r="K42" s="212"/>
      <c r="L42" s="130"/>
      <c r="M42" s="6" t="s">
        <v>33</v>
      </c>
      <c r="N42" s="131" t="str">
        <f>IF(LEN(D35)&gt;0,D35,"")</f>
        <v/>
      </c>
      <c r="O42" s="62" t="s">
        <v>182</v>
      </c>
      <c r="Q42" s="213" t="str">
        <f>IF(A5=1,IF(J38=2,IF(R$36=0,"",IF(D17="＊＊＊",D13,D13&amp;CHAR(10)&amp;D15&amp;CHAR(10)&amp;D17&amp;CHAR(10)&amp;E9&amp;" "&amp;H9&amp;" 様")),""),"")</f>
        <v/>
      </c>
    </row>
    <row r="43" spans="1:20" ht="15.75" hidden="1" customHeight="1">
      <c r="B43" s="24" t="s">
        <v>202</v>
      </c>
      <c r="C43" s="214" t="s">
        <v>219</v>
      </c>
      <c r="D43" s="215"/>
      <c r="E43" s="215"/>
      <c r="F43" s="216"/>
      <c r="G43" s="217"/>
      <c r="H43" s="218"/>
      <c r="I43" s="219"/>
      <c r="J43" s="220"/>
      <c r="K43" s="221"/>
      <c r="L43" s="130"/>
      <c r="M43" s="7" t="s">
        <v>34</v>
      </c>
      <c r="N43" s="222" t="str">
        <f>IF(LEN(D37)&gt;0,D37,"")</f>
        <v/>
      </c>
      <c r="O43" s="62" t="s">
        <v>182</v>
      </c>
      <c r="Q43" s="213"/>
    </row>
    <row r="44" spans="1:20" ht="19.5" hidden="1" customHeight="1">
      <c r="A44" s="223" t="str">
        <f>IF(LEN($G$43)&gt;0,Q44,IF(LEN(Q44)&gt;0,Q44,""))</f>
        <v/>
      </c>
      <c r="B44" s="116" t="s">
        <v>196</v>
      </c>
      <c r="C44" s="224" t="str">
        <f>IF(K43=1,"補聴器外来の有無",IF(G43="予定なし","勤務先に補聴器外来の有無",IF(G43="１年以内に予定あり","異動予定先に補聴器外来の有無","--異動予定を選択してください--")))</f>
        <v>--異動予定を選択してください--</v>
      </c>
      <c r="D44" s="225"/>
      <c r="E44" s="225"/>
      <c r="F44" s="226"/>
      <c r="G44" s="227"/>
      <c r="H44" s="93"/>
      <c r="I44" s="228"/>
      <c r="J44" s="229" t="b">
        <v>1</v>
      </c>
      <c r="K44" s="230"/>
      <c r="L44" s="130"/>
      <c r="M44" s="8" t="s">
        <v>35</v>
      </c>
      <c r="N44" s="222" t="str">
        <f t="shared" ref="N44" si="7">IF(LEN(D38)&gt;0,D38,"")</f>
        <v/>
      </c>
      <c r="O44" s="62" t="s">
        <v>182</v>
      </c>
      <c r="P44" s="24" t="b">
        <f>IF($G$43="１年以内に予定あり",IF( $G$44="有","×",IF( $G$44="無","×","")),IF($G$43="予定なし",IF( $G$44="有*","×",IF( $G$44="無*","×",""))))</f>
        <v>0</v>
      </c>
      <c r="Q44" s="24" t="str">
        <f>IF(LEN($G$43)&gt;0,P44,"")</f>
        <v/>
      </c>
      <c r="T44" s="231"/>
    </row>
    <row r="45" spans="1:20" ht="19.5" hidden="1" customHeight="1">
      <c r="A45" s="223" t="str">
        <f>IF(LEN($G$43)&gt;0,Q45,IF(LEN(Q45)&gt;0,Q45,""))</f>
        <v/>
      </c>
      <c r="B45" s="232" t="s">
        <v>196</v>
      </c>
      <c r="C45" s="233" t="str">
        <f>IF(K43=1,"補聴器外来の有無",IF(G43="予定なし","勤務先に音場検査装置および補聴器特性試験装置の有無",IF(G43="１年以内に予定あり","異動予定先に音場検査装置および補聴器特性試験装置の有無","")))</f>
        <v/>
      </c>
      <c r="D45" s="234"/>
      <c r="E45" s="234"/>
      <c r="F45" s="235"/>
      <c r="G45" s="227"/>
      <c r="H45" s="93"/>
      <c r="I45" s="228"/>
      <c r="J45" s="229" t="b">
        <v>1</v>
      </c>
      <c r="K45" s="230"/>
      <c r="L45" s="130"/>
      <c r="M45" s="8" t="s">
        <v>36</v>
      </c>
      <c r="N45" s="222" t="str">
        <f>IF(LEN(J38)&gt;0,J38,"")</f>
        <v/>
      </c>
      <c r="O45" s="62" t="s">
        <v>182</v>
      </c>
      <c r="P45" s="24" t="b">
        <f>IF($G$43="１年以内に予定あり",IF( $G$45="有","×",IF( $G$45="無","×","")),IF($G$43="予定なし",IF( $G$45="有*","×",IF( $G$45="無*","×",""))))</f>
        <v>0</v>
      </c>
      <c r="Q45" s="24" t="str">
        <f>IF(LEN($G$43)&gt;0,P45,"")</f>
        <v/>
      </c>
      <c r="T45" s="231"/>
    </row>
    <row r="46" spans="1:20" ht="19.5" hidden="1" customHeight="1">
      <c r="A46" s="223" t="str">
        <f>IF(LEN($G$43)&gt;0,Q46,IF(LEN(Q46)&gt;0,Q46,""))</f>
        <v/>
      </c>
      <c r="B46" s="232" t="s">
        <v>196</v>
      </c>
      <c r="C46" s="233" t="str">
        <f>IF(K43=1,"補聴器外来の有無",IF(G43="予定なし","受講しない場合、勤務先での補聴器適合検査の算定",IF(G43="１年以内に予定あり","受講しない場合、異動予定先での補聴器適合検査の算定","")))</f>
        <v/>
      </c>
      <c r="D46" s="234"/>
      <c r="E46" s="234"/>
      <c r="F46" s="235"/>
      <c r="G46" s="236"/>
      <c r="H46" s="237"/>
      <c r="I46" s="237"/>
      <c r="J46" s="237"/>
      <c r="K46" s="238"/>
      <c r="L46" s="130"/>
      <c r="M46" s="8" t="s">
        <v>35</v>
      </c>
      <c r="N46" s="222" t="str">
        <f>IF(LEN(D39)&gt;0,D39,"")</f>
        <v/>
      </c>
      <c r="O46" s="62" t="s">
        <v>182</v>
      </c>
      <c r="P46" s="24" t="b">
        <f>IF($G$43="１年以内に予定あり",IF( $G$46="算定ができない（現在も算定できない）","×",IF( $G$46="算定ができなくなる（現在は算定できる）","×","")),IF($G$43="予定なし",IF( $G$46="異動予定先での算定ができなくなる（現在は算定できる）","×",IF( $G$46="異動予定先での算定ができない（現在も算定できない）","×",""))))</f>
        <v>0</v>
      </c>
      <c r="Q46" s="24" t="str">
        <f>IF(LEN($G$43)&gt;0,P46,"")</f>
        <v/>
      </c>
      <c r="T46" s="231"/>
    </row>
    <row r="47" spans="1:20" ht="19.5" hidden="1" customHeight="1">
      <c r="B47" s="232" t="s">
        <v>196</v>
      </c>
      <c r="C47" s="5"/>
      <c r="D47" s="239"/>
      <c r="E47" s="240" t="s">
        <v>44</v>
      </c>
      <c r="F47" s="241"/>
      <c r="G47" s="10" t="s">
        <v>45</v>
      </c>
      <c r="H47" s="241"/>
      <c r="I47" s="11" t="s">
        <v>46</v>
      </c>
      <c r="J47" s="242"/>
      <c r="K47" s="243"/>
      <c r="L47" s="130"/>
      <c r="M47" s="8" t="s">
        <v>37</v>
      </c>
      <c r="N47" s="222" t="str">
        <f>IF(LEN(D40)&gt;0,D40,"")</f>
        <v/>
      </c>
      <c r="O47" s="62" t="s">
        <v>182</v>
      </c>
      <c r="T47" s="231"/>
    </row>
    <row r="48" spans="1:20" ht="19.5" hidden="1" customHeight="1">
      <c r="B48" s="232" t="s">
        <v>196</v>
      </c>
      <c r="C48" s="5"/>
      <c r="D48" s="244"/>
      <c r="E48" s="134"/>
      <c r="F48" s="135"/>
      <c r="G48" s="136"/>
      <c r="H48" s="137" t="s">
        <v>182</v>
      </c>
      <c r="I48" s="138"/>
      <c r="J48" s="139" t="b">
        <v>1</v>
      </c>
      <c r="K48" s="88"/>
      <c r="L48" s="130"/>
      <c r="M48" s="8" t="s">
        <v>38</v>
      </c>
      <c r="N48" s="222" t="str">
        <f>IF(LEN(J40)&gt;0,J40,"")</f>
        <v/>
      </c>
      <c r="O48" s="62" t="s">
        <v>182</v>
      </c>
    </row>
    <row r="49" spans="1:18" ht="30" hidden="1" customHeight="1">
      <c r="B49" s="232" t="s">
        <v>196</v>
      </c>
      <c r="C49" s="245"/>
      <c r="D49" s="108"/>
      <c r="E49" s="246" t="s">
        <v>220</v>
      </c>
      <c r="F49" s="241"/>
      <c r="G49" s="247" t="s">
        <v>221</v>
      </c>
      <c r="H49" s="241"/>
      <c r="I49" s="248" t="str">
        <f>IF(LEN(F49&amp;H49)&gt;1,"","　※ 必ず入力して"&amp;CHAR(10)&amp;"　　ください")</f>
        <v>　※ 必ず入力して
　　ください</v>
      </c>
      <c r="J49" s="249"/>
      <c r="K49" s="250"/>
      <c r="M49" s="8" t="s">
        <v>39</v>
      </c>
      <c r="N49" s="222" t="str">
        <f>IF(LEN(D41)&gt;0,D41,"")</f>
        <v/>
      </c>
      <c r="O49" s="62" t="s">
        <v>182</v>
      </c>
    </row>
    <row r="50" spans="1:18" ht="21" hidden="1" customHeight="1">
      <c r="A50" s="50" t="s">
        <v>222</v>
      </c>
      <c r="B50" s="232" t="s">
        <v>196</v>
      </c>
      <c r="C50" s="245"/>
      <c r="D50" s="251"/>
      <c r="E50" s="252"/>
      <c r="F50" s="252"/>
      <c r="G50" s="253" t="s">
        <v>223</v>
      </c>
      <c r="H50" s="254"/>
      <c r="I50" s="254"/>
      <c r="J50" s="254"/>
      <c r="K50" s="255"/>
      <c r="M50" s="8" t="s">
        <v>40</v>
      </c>
      <c r="N50" s="222" t="str">
        <f>IF(LEN(J41)&gt;0,J41,"")</f>
        <v/>
      </c>
      <c r="O50" s="62" t="s">
        <v>182</v>
      </c>
    </row>
    <row r="51" spans="1:18" ht="19.5" hidden="1" customHeight="1">
      <c r="B51" s="232" t="s">
        <v>196</v>
      </c>
      <c r="C51" s="256"/>
      <c r="D51" s="257"/>
      <c r="E51" s="258"/>
      <c r="F51" s="259"/>
      <c r="G51" s="93"/>
      <c r="H51" s="260"/>
      <c r="I51" s="261"/>
      <c r="J51" s="229" t="b">
        <v>1</v>
      </c>
      <c r="K51" s="230"/>
      <c r="L51" s="130"/>
      <c r="M51" s="5" t="s">
        <v>41</v>
      </c>
      <c r="N51" s="222" t="str">
        <f>IF($G$43="１年以内に異動する予定",N102&amp;"",N102)</f>
        <v>-</v>
      </c>
      <c r="O51" s="62" t="s">
        <v>215</v>
      </c>
    </row>
    <row r="52" spans="1:18" ht="19.5" hidden="1" customHeight="1">
      <c r="B52" s="262" t="s">
        <v>196</v>
      </c>
      <c r="C52" s="233"/>
      <c r="D52" s="254"/>
      <c r="E52" s="254"/>
      <c r="F52" s="263"/>
      <c r="G52" s="264"/>
      <c r="H52" s="265"/>
      <c r="I52" s="265"/>
      <c r="J52" s="265"/>
      <c r="K52" s="72"/>
      <c r="L52" s="266"/>
      <c r="M52" s="5" t="s">
        <v>42</v>
      </c>
      <c r="N52" s="222" t="str">
        <f t="shared" ref="N52:N53" si="8">IF($G$43="１年以内に異動する予定",N103&amp;"",N103)</f>
        <v>-</v>
      </c>
      <c r="O52" s="62" t="s">
        <v>215</v>
      </c>
    </row>
    <row r="53" spans="1:18" ht="19.5" hidden="1" customHeight="1">
      <c r="A53" s="50">
        <v>0</v>
      </c>
      <c r="B53" s="232" t="s">
        <v>196</v>
      </c>
      <c r="C53" s="5"/>
      <c r="D53" s="267"/>
      <c r="E53" s="95"/>
      <c r="F53" s="268"/>
      <c r="G53" s="269"/>
      <c r="H53" s="260"/>
      <c r="I53" s="261"/>
      <c r="J53" s="229" t="b">
        <v>1</v>
      </c>
      <c r="K53" s="230"/>
      <c r="L53" s="266"/>
      <c r="M53" s="5" t="s">
        <v>43</v>
      </c>
      <c r="N53" s="222" t="str">
        <f t="shared" si="8"/>
        <v>-</v>
      </c>
      <c r="O53" s="120" t="s">
        <v>215</v>
      </c>
      <c r="R53" s="132"/>
    </row>
    <row r="54" spans="1:18" ht="19.5" hidden="1" customHeight="1">
      <c r="B54" s="262"/>
      <c r="C54" s="5"/>
      <c r="D54" s="270"/>
      <c r="E54" s="193"/>
      <c r="F54" s="193"/>
      <c r="G54" s="193"/>
      <c r="H54" s="193"/>
      <c r="I54" s="193"/>
      <c r="J54" s="193"/>
      <c r="K54" s="96"/>
      <c r="M54" s="9" t="s">
        <v>44</v>
      </c>
      <c r="N54" s="222" t="str">
        <f>IF(LEN(F47)&gt;0,F47,"")</f>
        <v/>
      </c>
      <c r="O54" s="120" t="s">
        <v>204</v>
      </c>
      <c r="R54" s="132"/>
    </row>
    <row r="55" spans="1:18" ht="19.5" hidden="1" customHeight="1">
      <c r="A55" s="50">
        <v>0</v>
      </c>
      <c r="B55" s="232" t="s">
        <v>196</v>
      </c>
      <c r="C55" s="14"/>
      <c r="D55" s="267"/>
      <c r="E55" s="95"/>
      <c r="F55" s="93"/>
      <c r="G55" s="269"/>
      <c r="H55" s="260"/>
      <c r="I55" s="261"/>
      <c r="J55" s="229" t="b">
        <v>1</v>
      </c>
      <c r="K55" s="230"/>
      <c r="M55" s="10" t="s">
        <v>45</v>
      </c>
      <c r="N55" s="222" t="str">
        <f>IF(LEN(H47)&gt;0,H47,"")</f>
        <v/>
      </c>
      <c r="O55" s="120" t="s">
        <v>204</v>
      </c>
      <c r="R55" s="132"/>
    </row>
    <row r="56" spans="1:18" ht="19.5" hidden="1" customHeight="1">
      <c r="B56" s="262" t="s">
        <v>196</v>
      </c>
      <c r="C56" s="5"/>
      <c r="D56" s="271"/>
      <c r="E56" s="272"/>
      <c r="F56" s="272"/>
      <c r="G56" s="272"/>
      <c r="H56" s="272"/>
      <c r="I56" s="272"/>
      <c r="J56" s="272"/>
      <c r="K56" s="243"/>
      <c r="M56" s="11" t="s">
        <v>46</v>
      </c>
      <c r="N56" s="222" t="str">
        <f>IF(LEN(J47)&gt;0,J47,"")</f>
        <v/>
      </c>
      <c r="O56" s="120" t="s">
        <v>204</v>
      </c>
      <c r="R56" s="132"/>
    </row>
    <row r="57" spans="1:18" ht="19.5" hidden="1" customHeight="1">
      <c r="B57" s="232" t="s">
        <v>196</v>
      </c>
      <c r="C57" s="5"/>
      <c r="D57" s="273"/>
      <c r="E57" s="95"/>
      <c r="F57" s="95"/>
      <c r="G57" s="269"/>
      <c r="H57" s="260"/>
      <c r="I57" s="138" t="s">
        <v>182</v>
      </c>
      <c r="J57" s="139" t="b">
        <v>1</v>
      </c>
      <c r="K57" s="88"/>
      <c r="L57" s="266"/>
      <c r="M57" s="4" t="s">
        <v>47</v>
      </c>
      <c r="N57" s="222" t="str">
        <f>IF(LEN(D48)&gt;0,D48,"")</f>
        <v/>
      </c>
      <c r="O57" s="120" t="s">
        <v>204</v>
      </c>
      <c r="R57" s="132"/>
    </row>
    <row r="58" spans="1:18" ht="19.5" hidden="1" customHeight="1">
      <c r="B58" s="232" t="s">
        <v>196</v>
      </c>
      <c r="C58" s="5"/>
      <c r="D58" s="274"/>
      <c r="E58" s="87"/>
      <c r="F58" s="87"/>
      <c r="G58" s="275"/>
      <c r="H58" s="276" t="s">
        <v>199</v>
      </c>
      <c r="I58" s="277"/>
      <c r="J58" s="278" t="s">
        <v>224</v>
      </c>
      <c r="K58" s="279"/>
      <c r="L58" s="266"/>
      <c r="M58" s="4" t="s">
        <v>48</v>
      </c>
      <c r="N58" s="280" t="str">
        <f>IF(LEN(F49)&gt;0,F49,"")</f>
        <v/>
      </c>
      <c r="O58" s="120" t="s">
        <v>204</v>
      </c>
      <c r="R58" s="132"/>
    </row>
    <row r="59" spans="1:18" ht="19.5" hidden="1" customHeight="1">
      <c r="A59" s="50">
        <v>0</v>
      </c>
      <c r="B59" s="232" t="s">
        <v>196</v>
      </c>
      <c r="C59" s="5"/>
      <c r="D59" s="270"/>
      <c r="E59" s="193"/>
      <c r="F59" s="193"/>
      <c r="G59" s="193"/>
      <c r="H59" s="193"/>
      <c r="I59" s="193"/>
      <c r="J59" s="193"/>
      <c r="K59" s="281"/>
      <c r="L59" s="266"/>
      <c r="M59" s="4" t="s">
        <v>49</v>
      </c>
      <c r="N59" s="282" t="str">
        <f>IF(LEN(H49)&gt;0,H49,"")</f>
        <v/>
      </c>
      <c r="O59" s="120" t="s">
        <v>204</v>
      </c>
      <c r="R59" s="132"/>
    </row>
    <row r="60" spans="1:18" ht="19.5" hidden="1" customHeight="1">
      <c r="B60" s="232" t="s">
        <v>196</v>
      </c>
      <c r="C60" s="5"/>
      <c r="D60" s="283"/>
      <c r="E60" s="284"/>
      <c r="F60" s="285"/>
      <c r="G60" s="286"/>
      <c r="H60" s="287"/>
      <c r="I60" s="288"/>
      <c r="J60" s="289"/>
      <c r="K60" s="290"/>
      <c r="L60" s="266"/>
      <c r="M60" s="12" t="s">
        <v>50</v>
      </c>
      <c r="N60" s="291">
        <v>2025</v>
      </c>
      <c r="O60" s="120">
        <v>2025</v>
      </c>
      <c r="R60" s="132"/>
    </row>
    <row r="61" spans="1:18" ht="34.5" hidden="1" customHeight="1">
      <c r="B61" s="232" t="s">
        <v>196</v>
      </c>
      <c r="C61" s="292"/>
      <c r="D61" s="270"/>
      <c r="E61" s="193"/>
      <c r="F61" s="193"/>
      <c r="G61" s="193"/>
      <c r="H61" s="193"/>
      <c r="I61" s="193"/>
      <c r="J61" s="193"/>
      <c r="K61" s="281"/>
      <c r="M61" s="13" t="s">
        <v>51</v>
      </c>
      <c r="N61" s="131" t="str">
        <f>IF(LEN(D50)&gt;0,D50,"")</f>
        <v/>
      </c>
      <c r="O61" s="120" t="s">
        <v>204</v>
      </c>
      <c r="R61" s="132"/>
    </row>
    <row r="62" spans="1:18" ht="34.5" hidden="1" customHeight="1">
      <c r="B62" s="232" t="s">
        <v>196</v>
      </c>
      <c r="C62" s="3"/>
      <c r="D62" s="270"/>
      <c r="E62" s="193"/>
      <c r="F62" s="193"/>
      <c r="G62" s="193"/>
      <c r="H62" s="193"/>
      <c r="I62" s="193"/>
      <c r="J62" s="193"/>
      <c r="K62" s="96"/>
      <c r="M62" s="5" t="s">
        <v>52</v>
      </c>
      <c r="N62" s="74" t="str">
        <f>IF(LEN(F51)&gt;0,F51,"")</f>
        <v/>
      </c>
      <c r="O62" s="120" t="s">
        <v>204</v>
      </c>
      <c r="R62" s="132"/>
    </row>
    <row r="63" spans="1:18" ht="34.5" hidden="1" customHeight="1">
      <c r="B63" s="232" t="s">
        <v>196</v>
      </c>
      <c r="C63" s="5"/>
      <c r="D63" s="270"/>
      <c r="E63" s="193"/>
      <c r="F63" s="193"/>
      <c r="G63" s="193"/>
      <c r="H63" s="193"/>
      <c r="I63" s="193"/>
      <c r="J63" s="193"/>
      <c r="K63" s="96"/>
      <c r="M63" s="5" t="s">
        <v>53</v>
      </c>
      <c r="N63" s="74" t="str">
        <f>IF(LEN(G52)&gt;0,G52,"")</f>
        <v/>
      </c>
      <c r="O63" s="120" t="s">
        <v>204</v>
      </c>
      <c r="P63" s="50"/>
      <c r="Q63" s="50"/>
      <c r="R63" s="132"/>
    </row>
    <row r="64" spans="1:18" ht="33" hidden="1" customHeight="1">
      <c r="B64" s="232" t="s">
        <v>196</v>
      </c>
      <c r="C64" s="5"/>
      <c r="D64" s="293"/>
      <c r="E64" s="294"/>
      <c r="F64" s="294"/>
      <c r="G64" s="294"/>
      <c r="H64" s="294"/>
      <c r="I64" s="294"/>
      <c r="J64" s="294"/>
      <c r="K64" s="295"/>
      <c r="M64" s="5" t="s">
        <v>54</v>
      </c>
      <c r="N64" s="74" t="str">
        <f>IF(LEN(D53)&gt;0,D53,"")</f>
        <v/>
      </c>
      <c r="O64" s="120" t="s">
        <v>204</v>
      </c>
      <c r="P64" s="50"/>
      <c r="Q64" s="50"/>
      <c r="R64" s="132"/>
    </row>
    <row r="65" spans="2:20" ht="22.5" hidden="1" customHeight="1">
      <c r="B65" s="232" t="s">
        <v>196</v>
      </c>
      <c r="C65" s="5"/>
      <c r="D65" s="296"/>
      <c r="E65" s="193"/>
      <c r="F65" s="297" t="s">
        <v>225</v>
      </c>
      <c r="G65" s="269"/>
      <c r="H65" s="260"/>
      <c r="I65" s="261"/>
      <c r="J65" s="229"/>
      <c r="K65" s="298"/>
      <c r="L65" s="299"/>
      <c r="M65" s="5" t="s">
        <v>55</v>
      </c>
      <c r="N65" s="74" t="str">
        <f>IF(LEN(D54)&gt;0,D54,"")</f>
        <v/>
      </c>
      <c r="O65" s="120" t="s">
        <v>204</v>
      </c>
      <c r="R65" s="132"/>
    </row>
    <row r="66" spans="2:20" ht="31.5" hidden="1" customHeight="1">
      <c r="B66" s="232" t="s">
        <v>196</v>
      </c>
      <c r="C66" s="300"/>
      <c r="D66" s="301"/>
      <c r="E66" s="302"/>
      <c r="F66" s="302"/>
      <c r="G66" s="302"/>
      <c r="H66" s="302"/>
      <c r="I66" s="302"/>
      <c r="J66" s="302"/>
      <c r="K66" s="303"/>
      <c r="M66" s="5" t="s">
        <v>56</v>
      </c>
      <c r="N66" s="74" t="str">
        <f>IF(LEN(D55)&gt;0,D55,"")</f>
        <v/>
      </c>
      <c r="O66" s="120" t="s">
        <v>204</v>
      </c>
    </row>
    <row r="67" spans="2:20" ht="22.5" hidden="1" customHeight="1">
      <c r="B67" s="232" t="s">
        <v>196</v>
      </c>
      <c r="C67" s="300"/>
      <c r="D67" s="304"/>
      <c r="E67" s="167"/>
      <c r="F67" s="167"/>
      <c r="G67" s="167"/>
      <c r="H67" s="167"/>
      <c r="I67" s="167"/>
      <c r="J67" s="167"/>
      <c r="K67" s="101"/>
      <c r="L67" s="299"/>
      <c r="M67" s="5" t="s">
        <v>57</v>
      </c>
      <c r="N67" s="74" t="str">
        <f>IF(LEN(D56)&gt;0,D56,"")</f>
        <v/>
      </c>
      <c r="O67" s="120" t="s">
        <v>204</v>
      </c>
      <c r="P67" s="50"/>
    </row>
    <row r="68" spans="2:20" ht="38.25" hidden="1" customHeight="1">
      <c r="B68" s="232" t="s">
        <v>196</v>
      </c>
      <c r="C68" s="6"/>
      <c r="D68" s="305"/>
      <c r="E68" s="306"/>
      <c r="F68" s="306"/>
      <c r="G68" s="306"/>
      <c r="H68" s="306"/>
      <c r="I68" s="306"/>
      <c r="J68" s="306"/>
      <c r="K68" s="101"/>
      <c r="L68" s="299"/>
      <c r="M68" s="5" t="s">
        <v>58</v>
      </c>
      <c r="N68" s="74" t="str">
        <f>IF(LEN(D57)&gt;0,D57,"")</f>
        <v/>
      </c>
      <c r="O68" s="120" t="s">
        <v>204</v>
      </c>
      <c r="P68" s="50"/>
    </row>
    <row r="69" spans="2:20" ht="22.5" hidden="1" customHeight="1">
      <c r="B69" s="232" t="s">
        <v>196</v>
      </c>
      <c r="C69" s="6"/>
      <c r="D69" s="305"/>
      <c r="E69" s="306"/>
      <c r="F69" s="306"/>
      <c r="G69" s="306"/>
      <c r="H69" s="306"/>
      <c r="I69" s="306"/>
      <c r="J69" s="306"/>
      <c r="K69" s="101"/>
      <c r="L69" s="299"/>
      <c r="M69" s="14" t="s">
        <v>59</v>
      </c>
      <c r="N69" s="307" t="str">
        <f>IF(LEN(G58)&gt;0,I58,"")</f>
        <v/>
      </c>
      <c r="O69" s="120" t="s">
        <v>204</v>
      </c>
      <c r="P69" s="50"/>
    </row>
    <row r="70" spans="2:20" ht="47.25" hidden="1" customHeight="1">
      <c r="B70" s="232" t="s">
        <v>196</v>
      </c>
      <c r="C70" s="6"/>
      <c r="D70" s="305"/>
      <c r="E70" s="306"/>
      <c r="F70" s="306"/>
      <c r="G70" s="306"/>
      <c r="H70" s="306"/>
      <c r="I70" s="306"/>
      <c r="J70" s="306"/>
      <c r="K70" s="101"/>
      <c r="L70" s="308"/>
      <c r="M70" s="14" t="s">
        <v>60</v>
      </c>
      <c r="N70" s="307" t="str">
        <f>IF(LEN(I58)&gt;0,I58,"")</f>
        <v/>
      </c>
      <c r="O70" s="120" t="s">
        <v>204</v>
      </c>
      <c r="P70" s="50"/>
      <c r="T70" s="231"/>
    </row>
    <row r="71" spans="2:20" ht="22.5" hidden="1" customHeight="1">
      <c r="B71" s="232"/>
      <c r="C71" s="245"/>
      <c r="D71" s="309"/>
      <c r="E71" s="265"/>
      <c r="F71" s="265"/>
      <c r="G71" s="265"/>
      <c r="H71" s="265"/>
      <c r="I71" s="265"/>
      <c r="J71" s="265"/>
      <c r="K71" s="310"/>
      <c r="L71" s="308"/>
      <c r="M71" s="5" t="s">
        <v>61</v>
      </c>
      <c r="N71" s="74" t="str">
        <f>IF(LEN(D59)&gt;0,D59,"")</f>
        <v/>
      </c>
      <c r="O71" s="120" t="s">
        <v>204</v>
      </c>
      <c r="P71" s="50"/>
      <c r="T71" s="231"/>
    </row>
    <row r="72" spans="2:20" ht="38.25" hidden="1" customHeight="1">
      <c r="B72" s="232" t="s">
        <v>196</v>
      </c>
      <c r="C72" s="6"/>
      <c r="D72" s="311"/>
      <c r="E72" s="312"/>
      <c r="F72" s="312"/>
      <c r="G72" s="312"/>
      <c r="H72" s="312"/>
      <c r="I72" s="312"/>
      <c r="J72" s="312"/>
      <c r="K72" s="313"/>
      <c r="L72" s="308"/>
      <c r="M72" s="5" t="s">
        <v>62</v>
      </c>
      <c r="N72" s="74" t="str">
        <f t="shared" ref="N72:N75" si="9">IF(LEN(D60)&gt;0,D60,"")</f>
        <v/>
      </c>
      <c r="O72" s="120" t="s">
        <v>204</v>
      </c>
      <c r="P72" s="50"/>
    </row>
    <row r="73" spans="2:20" ht="22.5" hidden="1" customHeight="1">
      <c r="B73" s="232" t="s">
        <v>196</v>
      </c>
      <c r="C73" s="5"/>
      <c r="D73" s="267"/>
      <c r="E73" s="95"/>
      <c r="F73" s="95"/>
      <c r="G73" s="269"/>
      <c r="H73" s="260"/>
      <c r="I73" s="261"/>
      <c r="J73" s="229" t="b">
        <v>1</v>
      </c>
      <c r="K73" s="314"/>
      <c r="L73" s="308"/>
      <c r="M73" s="5" t="s">
        <v>63</v>
      </c>
      <c r="N73" s="74" t="str">
        <f t="shared" si="9"/>
        <v/>
      </c>
      <c r="O73" s="120" t="s">
        <v>204</v>
      </c>
      <c r="P73" s="50"/>
    </row>
    <row r="74" spans="2:20" ht="22.5" hidden="1" customHeight="1">
      <c r="B74" s="262" t="s">
        <v>202</v>
      </c>
      <c r="C74" s="5"/>
      <c r="D74" s="270"/>
      <c r="E74" s="193"/>
      <c r="F74" s="193"/>
      <c r="G74" s="193"/>
      <c r="H74" s="193"/>
      <c r="I74" s="193"/>
      <c r="J74" s="193"/>
      <c r="K74" s="281"/>
      <c r="L74" s="308"/>
      <c r="M74" s="5" t="s">
        <v>64</v>
      </c>
      <c r="N74" s="74" t="str">
        <f t="shared" si="9"/>
        <v/>
      </c>
      <c r="O74" s="120" t="s">
        <v>204</v>
      </c>
      <c r="P74" s="73"/>
      <c r="Q74" s="73"/>
    </row>
    <row r="75" spans="2:20" ht="22.5" hidden="1" customHeight="1">
      <c r="B75" s="232" t="s">
        <v>196</v>
      </c>
      <c r="C75" s="5"/>
      <c r="D75" s="273"/>
      <c r="E75" s="95"/>
      <c r="F75" s="95"/>
      <c r="G75" s="269"/>
      <c r="H75" s="260"/>
      <c r="I75" s="261"/>
      <c r="J75" s="229" t="b">
        <v>1</v>
      </c>
      <c r="K75" s="230"/>
      <c r="L75" s="308"/>
      <c r="M75" s="5" t="s">
        <v>65</v>
      </c>
      <c r="N75" s="74" t="str">
        <f t="shared" si="9"/>
        <v/>
      </c>
      <c r="O75" s="120" t="s">
        <v>204</v>
      </c>
      <c r="P75" s="50"/>
    </row>
    <row r="76" spans="2:20" ht="22.5" hidden="1" customHeight="1">
      <c r="B76" s="262" t="s">
        <v>196</v>
      </c>
      <c r="C76" s="5"/>
      <c r="D76" s="270"/>
      <c r="E76" s="193"/>
      <c r="F76" s="193"/>
      <c r="G76" s="193"/>
      <c r="H76" s="193"/>
      <c r="I76" s="193"/>
      <c r="J76" s="193"/>
      <c r="K76" s="281"/>
      <c r="L76" s="308"/>
      <c r="M76" s="5" t="s">
        <v>66</v>
      </c>
      <c r="N76" s="74" t="str">
        <f>IF(LEN(D64)&gt;0,D64,"")</f>
        <v/>
      </c>
      <c r="O76" s="120" t="s">
        <v>204</v>
      </c>
      <c r="P76" s="50"/>
    </row>
    <row r="77" spans="2:20" ht="22.5" customHeight="1">
      <c r="B77" s="232" t="s">
        <v>202</v>
      </c>
      <c r="C77" s="315" t="s">
        <v>226</v>
      </c>
      <c r="D77" s="273"/>
      <c r="E77" s="95"/>
      <c r="F77" s="95"/>
      <c r="G77" s="269"/>
      <c r="H77" s="260"/>
      <c r="I77" s="261"/>
      <c r="J77" s="229" t="b">
        <v>1</v>
      </c>
      <c r="K77" s="316" t="str">
        <f>IF(M103=1,"※1 参照","※ 参照")</f>
        <v>※1 参照</v>
      </c>
      <c r="L77" s="308"/>
      <c r="M77" s="5" t="s">
        <v>67</v>
      </c>
      <c r="N77" s="74" t="str">
        <f>IF(LEN(D65)&gt;0,D65,"")</f>
        <v/>
      </c>
      <c r="O77" s="120" t="s">
        <v>204</v>
      </c>
      <c r="P77" s="50"/>
    </row>
    <row r="78" spans="2:20" ht="22.5" customHeight="1">
      <c r="B78" s="232" t="s">
        <v>202</v>
      </c>
      <c r="C78" s="315" t="s">
        <v>81</v>
      </c>
      <c r="D78" s="273"/>
      <c r="E78" s="95"/>
      <c r="F78" s="95"/>
      <c r="G78" s="269"/>
      <c r="H78" s="260"/>
      <c r="I78" s="261"/>
      <c r="J78" s="229" t="b">
        <v>1</v>
      </c>
      <c r="K78" s="316" t="str">
        <f>IF(M103=1,"※2 参照","※ 参照")</f>
        <v>※2 参照</v>
      </c>
      <c r="L78" s="308"/>
      <c r="M78" s="15" t="s">
        <v>68</v>
      </c>
      <c r="N78" s="74" t="str">
        <f t="shared" ref="N78" si="10">IF(LEN(D66)&gt;0,D66,"")</f>
        <v/>
      </c>
      <c r="O78" s="120" t="s">
        <v>204</v>
      </c>
      <c r="P78" s="50"/>
    </row>
    <row r="79" spans="2:20" ht="22.5" hidden="1" customHeight="1">
      <c r="B79" s="232" t="s">
        <v>196</v>
      </c>
      <c r="C79" s="315"/>
      <c r="D79" s="273"/>
      <c r="E79" s="95"/>
      <c r="F79" s="95"/>
      <c r="G79" s="269"/>
      <c r="H79" s="260"/>
      <c r="I79" s="261"/>
      <c r="J79" s="229" t="b">
        <v>1</v>
      </c>
      <c r="K79" s="195"/>
      <c r="L79" s="308"/>
      <c r="M79" s="15" t="s">
        <v>69</v>
      </c>
      <c r="N79" s="74" t="str">
        <f>IF(LEN(D67)&gt;0,D67,"")</f>
        <v/>
      </c>
      <c r="O79" s="120" t="s">
        <v>204</v>
      </c>
      <c r="P79" s="50"/>
    </row>
    <row r="80" spans="2:20" ht="43.5" customHeight="1">
      <c r="B80" s="232" t="s">
        <v>202</v>
      </c>
      <c r="C80" s="5" t="s">
        <v>227</v>
      </c>
      <c r="D80" s="317"/>
      <c r="E80" s="318"/>
      <c r="F80" s="318"/>
      <c r="G80" s="318"/>
      <c r="H80" s="318"/>
      <c r="I80" s="318"/>
      <c r="J80" s="318"/>
      <c r="K80" s="319"/>
      <c r="L80" s="50"/>
      <c r="M80" s="16" t="s">
        <v>70</v>
      </c>
      <c r="N80" s="320" t="str">
        <f>IF(LEN(C68)&gt;0,C68,"")</f>
        <v/>
      </c>
      <c r="O80" s="120" t="s">
        <v>204</v>
      </c>
      <c r="P80" s="50"/>
    </row>
    <row r="81" spans="2:15" ht="12.75" customHeight="1">
      <c r="B81" s="321"/>
      <c r="D81" s="322"/>
      <c r="E81" s="323"/>
      <c r="F81" s="323"/>
      <c r="G81" s="323"/>
      <c r="H81" s="323"/>
      <c r="I81" s="323"/>
      <c r="J81" s="24"/>
      <c r="K81" s="324"/>
      <c r="M81" s="1">
        <v>68</v>
      </c>
      <c r="N81" s="320" t="str">
        <f>IF(LEN(D68)&gt;0,D68,"")</f>
        <v/>
      </c>
      <c r="O81" s="62" t="s">
        <v>204</v>
      </c>
    </row>
    <row r="82" spans="2:15" ht="15" customHeight="1">
      <c r="B82" s="325" t="b">
        <v>1</v>
      </c>
      <c r="C82" s="326"/>
      <c r="D82" s="327"/>
      <c r="E82" s="327"/>
      <c r="F82" s="327"/>
      <c r="G82" s="327"/>
      <c r="H82" s="327"/>
      <c r="I82" s="327"/>
      <c r="J82" s="327"/>
      <c r="K82" s="327"/>
      <c r="M82" s="16" t="s">
        <v>71</v>
      </c>
      <c r="N82" s="320" t="str">
        <f>IF(LEN(C69)&gt;0,C69,"")</f>
        <v/>
      </c>
      <c r="O82" s="62" t="s">
        <v>204</v>
      </c>
    </row>
    <row r="83" spans="2:15" ht="12.75" customHeight="1">
      <c r="B83" s="321"/>
      <c r="C83" s="328" t="str">
        <f>IF(M103=1,"※1 個人情報の取扱いについて","※個人情報の取扱いについて")</f>
        <v>※1 個人情報の取扱いについて</v>
      </c>
      <c r="D83" s="329"/>
      <c r="E83" s="323"/>
      <c r="F83" s="323"/>
      <c r="G83" s="323"/>
      <c r="H83" s="323"/>
      <c r="I83" s="323"/>
      <c r="J83" s="24"/>
      <c r="K83" s="324"/>
      <c r="M83" s="1">
        <v>69</v>
      </c>
      <c r="N83" s="320" t="str">
        <f>IF(LEN(D69)&gt;0,D69,"")</f>
        <v/>
      </c>
      <c r="O83" s="62" t="s">
        <v>204</v>
      </c>
    </row>
    <row r="84" spans="2:15" ht="74.25" customHeight="1">
      <c r="B84" s="321"/>
      <c r="C84" s="330" t="s">
        <v>228</v>
      </c>
      <c r="D84" s="331"/>
      <c r="E84" s="331"/>
      <c r="F84" s="331"/>
      <c r="G84" s="331"/>
      <c r="H84" s="331"/>
      <c r="I84" s="331"/>
      <c r="J84" s="331"/>
      <c r="K84" s="332"/>
      <c r="M84" s="16" t="s">
        <v>72</v>
      </c>
      <c r="N84" s="320" t="str">
        <f>IF(LEN(C70)&gt;0,C70,"")</f>
        <v/>
      </c>
      <c r="O84" s="62" t="s">
        <v>204</v>
      </c>
    </row>
    <row r="85" spans="2:15" ht="17.25" customHeight="1">
      <c r="B85" s="321"/>
      <c r="C85" s="333" t="str">
        <f>IF(M103=1,"※2 研修データの２次利用について","※研修データの２次利用について")</f>
        <v>※2 研修データの２次利用について</v>
      </c>
      <c r="D85" s="333"/>
      <c r="E85" s="333"/>
      <c r="F85" s="333"/>
      <c r="G85" s="333"/>
      <c r="H85" s="333"/>
      <c r="I85" s="333"/>
      <c r="J85" s="333"/>
      <c r="K85" s="333"/>
      <c r="M85" s="1">
        <v>70</v>
      </c>
      <c r="N85" s="320" t="str">
        <f>IF(LEN(D70)&gt;0,D70,"")</f>
        <v/>
      </c>
      <c r="O85" s="62" t="s">
        <v>204</v>
      </c>
    </row>
    <row r="86" spans="2:15" ht="62.25" hidden="1" customHeight="1">
      <c r="B86" s="334"/>
      <c r="C86" s="330" t="s">
        <v>229</v>
      </c>
      <c r="D86" s="331"/>
      <c r="E86" s="331"/>
      <c r="F86" s="331"/>
      <c r="G86" s="331"/>
      <c r="H86" s="331"/>
      <c r="I86" s="331"/>
      <c r="J86" s="331"/>
      <c r="K86" s="332"/>
      <c r="M86" s="16" t="s">
        <v>73</v>
      </c>
      <c r="N86" s="320" t="str">
        <f>IF(LEN(G43)&gt;0,G43,"")</f>
        <v/>
      </c>
      <c r="O86" s="335" t="s">
        <v>204</v>
      </c>
    </row>
    <row r="87" spans="2:15" ht="62.25" customHeight="1">
      <c r="B87" s="334"/>
      <c r="C87" s="330" t="s">
        <v>230</v>
      </c>
      <c r="D87" s="331"/>
      <c r="E87" s="331"/>
      <c r="F87" s="331"/>
      <c r="G87" s="331"/>
      <c r="H87" s="331"/>
      <c r="I87" s="331"/>
      <c r="J87" s="331"/>
      <c r="K87" s="332"/>
      <c r="M87" s="17" t="s">
        <v>74</v>
      </c>
      <c r="N87" s="336" t="str">
        <f>IF(LEN(D71)&gt;0,D71,"")</f>
        <v/>
      </c>
      <c r="O87" s="335" t="s">
        <v>182</v>
      </c>
    </row>
    <row r="88" spans="2:15" ht="62.25" customHeight="1">
      <c r="B88" s="334"/>
      <c r="C88" s="337" t="s">
        <v>231</v>
      </c>
      <c r="D88" s="337"/>
      <c r="E88" s="337"/>
      <c r="F88" s="337"/>
      <c r="G88" s="337"/>
      <c r="H88" s="337"/>
      <c r="I88" s="337"/>
      <c r="J88" s="337"/>
      <c r="K88" s="337"/>
      <c r="M88" s="15" t="s">
        <v>75</v>
      </c>
      <c r="N88" s="336" t="str">
        <f>IF(LEN(D72)&gt;0,D72,"")</f>
        <v/>
      </c>
      <c r="O88" s="335" t="s">
        <v>204</v>
      </c>
    </row>
    <row r="89" spans="2:15" ht="12.75" customHeight="1">
      <c r="B89" s="334"/>
      <c r="D89" s="329"/>
      <c r="E89" s="323"/>
      <c r="F89" s="323"/>
      <c r="G89" s="323"/>
      <c r="H89" s="323"/>
      <c r="I89" s="323"/>
      <c r="J89" s="24"/>
      <c r="K89" s="324"/>
      <c r="M89" s="5" t="s">
        <v>76</v>
      </c>
      <c r="N89" s="338" t="str">
        <f>IF(LEN(D73)&gt;0,D73,"")</f>
        <v/>
      </c>
      <c r="O89" s="335" t="s">
        <v>204</v>
      </c>
    </row>
    <row r="90" spans="2:15" ht="12.75" customHeight="1">
      <c r="B90" s="334"/>
      <c r="D90" s="339"/>
      <c r="J90" s="24"/>
      <c r="K90" s="24"/>
      <c r="M90" s="5" t="s">
        <v>77</v>
      </c>
      <c r="N90" s="338" t="str">
        <f>IF(LEN(D74)&gt;0,D74,"")</f>
        <v/>
      </c>
      <c r="O90" s="335" t="s">
        <v>204</v>
      </c>
    </row>
    <row r="91" spans="2:15" ht="12.75" customHeight="1">
      <c r="B91" s="334"/>
      <c r="C91" s="340"/>
      <c r="E91" s="341"/>
      <c r="F91" s="342"/>
      <c r="G91" s="342"/>
      <c r="H91" s="342"/>
      <c r="I91" s="342"/>
      <c r="J91" s="342"/>
      <c r="M91" s="5" t="s">
        <v>78</v>
      </c>
      <c r="N91" s="338" t="str">
        <f t="shared" ref="N91:N94" si="11">IF(LEN(D75)&gt;0,D75,"")</f>
        <v/>
      </c>
      <c r="O91" s="335" t="s">
        <v>204</v>
      </c>
    </row>
    <row r="92" spans="2:15" ht="87" hidden="1" customHeight="1">
      <c r="B92" s="334"/>
      <c r="C92" s="343"/>
      <c r="D92" s="344"/>
      <c r="E92" s="341"/>
      <c r="M92" s="5" t="s">
        <v>79</v>
      </c>
      <c r="N92" s="338" t="str">
        <f>IF(LEN(D76)&gt;0,D76,"")</f>
        <v/>
      </c>
      <c r="O92" s="335" t="s">
        <v>204</v>
      </c>
    </row>
    <row r="93" spans="2:15" ht="24" hidden="1">
      <c r="B93" s="334" t="s">
        <v>232</v>
      </c>
      <c r="C93" s="343"/>
      <c r="D93" s="344"/>
      <c r="E93" s="344"/>
      <c r="F93" s="342">
        <v>0</v>
      </c>
      <c r="G93" s="342">
        <v>0</v>
      </c>
      <c r="H93" s="342">
        <v>0</v>
      </c>
      <c r="I93" s="342">
        <v>0</v>
      </c>
      <c r="J93" s="342">
        <v>0</v>
      </c>
      <c r="M93" s="18" t="s">
        <v>80</v>
      </c>
      <c r="N93" s="338" t="str">
        <f>IF(LEN(D77)&gt;0,D77,"")</f>
        <v/>
      </c>
      <c r="O93" s="335" t="s">
        <v>182</v>
      </c>
    </row>
    <row r="94" spans="2:15" hidden="1">
      <c r="B94" s="334" t="s">
        <v>233</v>
      </c>
      <c r="C94" s="343"/>
      <c r="D94" s="345"/>
      <c r="F94" s="344">
        <v>100</v>
      </c>
      <c r="G94" s="344">
        <v>100</v>
      </c>
      <c r="H94" s="344">
        <v>100</v>
      </c>
      <c r="I94" s="24">
        <v>100</v>
      </c>
      <c r="J94" s="24">
        <v>100</v>
      </c>
      <c r="M94" s="18" t="s">
        <v>81</v>
      </c>
      <c r="N94" s="338" t="str">
        <f t="shared" si="11"/>
        <v/>
      </c>
      <c r="O94" s="335" t="s">
        <v>182</v>
      </c>
    </row>
    <row r="95" spans="2:15" hidden="1">
      <c r="B95" s="334" t="s">
        <v>234</v>
      </c>
      <c r="C95" s="343"/>
      <c r="D95" s="344"/>
      <c r="F95" s="346"/>
      <c r="G95" s="344"/>
      <c r="H95" s="344"/>
      <c r="J95" s="24"/>
      <c r="M95" s="18" t="s">
        <v>82</v>
      </c>
      <c r="N95" s="338" t="str">
        <f>IF(LEN(D79)&gt;0,D79,"")</f>
        <v/>
      </c>
      <c r="O95" s="335" t="s">
        <v>204</v>
      </c>
    </row>
    <row r="96" spans="2:15" hidden="1">
      <c r="B96" s="334" t="s">
        <v>235</v>
      </c>
      <c r="C96" s="343"/>
      <c r="D96" s="344"/>
      <c r="E96" s="344"/>
      <c r="F96" s="344"/>
      <c r="G96" s="344"/>
      <c r="H96" s="344"/>
      <c r="J96" s="24"/>
      <c r="M96" s="19" t="s">
        <v>83</v>
      </c>
      <c r="N96" s="338" t="str">
        <f>IF(LEN(D80)&gt;0,D80,"")</f>
        <v/>
      </c>
      <c r="O96" s="335" t="s">
        <v>182</v>
      </c>
    </row>
    <row r="97" spans="2:15" ht="14.25" hidden="1" customHeight="1">
      <c r="B97" s="334" t="s">
        <v>236</v>
      </c>
      <c r="C97" s="340"/>
      <c r="D97" s="341"/>
      <c r="E97" s="341"/>
      <c r="F97" s="341"/>
      <c r="G97" s="347"/>
      <c r="M97" s="1"/>
      <c r="N97" s="43"/>
      <c r="O97" s="335"/>
    </row>
    <row r="98" spans="2:15" ht="14.25" hidden="1" customHeight="1">
      <c r="B98" s="334" t="s">
        <v>237</v>
      </c>
      <c r="C98" s="341"/>
      <c r="D98" s="341"/>
      <c r="E98" s="348"/>
      <c r="I98" s="349"/>
      <c r="L98" s="24">
        <f>SUM(L9:L97)</f>
        <v>0</v>
      </c>
      <c r="M98" s="1"/>
      <c r="N98" s="43"/>
    </row>
    <row r="99" spans="2:15" ht="14.25" hidden="1" customHeight="1">
      <c r="B99" s="334" t="s">
        <v>238</v>
      </c>
      <c r="C99" s="341"/>
      <c r="D99" s="341"/>
      <c r="E99" s="348"/>
      <c r="I99" s="341"/>
      <c r="L99" s="24" t="str">
        <f>IF(L98&gt;0,IF(L9&gt;0,"姓 ","")&amp;IF(L10&gt;0,"名 ","")&amp;IF(L11&gt;0,"姓かな ","")&amp;IF(L12&gt;0,"名かな ","")&amp;IF(L13&gt;0,"勤務先 ","")&amp;IF(L16&gt;0,"現職種 ","")&amp;IF(L17&gt;0,"現職名（肩書） ","")&amp;"が改行されています。","")</f>
        <v/>
      </c>
      <c r="M99" s="1"/>
      <c r="N99" s="43"/>
    </row>
    <row r="100" spans="2:15" ht="14.25" hidden="1" customHeight="1">
      <c r="B100" s="334" t="s">
        <v>239</v>
      </c>
      <c r="C100" s="340"/>
      <c r="M100" s="1"/>
      <c r="N100" s="43"/>
    </row>
    <row r="101" spans="2:15" hidden="1">
      <c r="B101" s="334" t="s">
        <v>240</v>
      </c>
      <c r="C101" s="340"/>
      <c r="M101" s="1"/>
      <c r="N101" s="43"/>
    </row>
    <row r="102" spans="2:15" hidden="1">
      <c r="B102" s="334" t="s">
        <v>241</v>
      </c>
      <c r="C102" s="340"/>
      <c r="M102" s="48">
        <v>1</v>
      </c>
      <c r="N102" s="49" t="str">
        <f>IF(LEN(G43)&gt;0,IF(LEN(G44)&gt;0,G44,""),"-")</f>
        <v>-</v>
      </c>
    </row>
    <row r="103" spans="2:15" ht="12.75" hidden="1" customHeight="1">
      <c r="B103" s="334" t="s">
        <v>242</v>
      </c>
      <c r="C103" s="340"/>
      <c r="M103" s="1">
        <v>1</v>
      </c>
      <c r="N103" s="49" t="str">
        <f>IF(LEN(G43)&gt;0,IF(LEN(G45)&gt;0,G45,""),"-")</f>
        <v>-</v>
      </c>
    </row>
    <row r="104" spans="2:15" ht="12.75" hidden="1" customHeight="1">
      <c r="B104" s="334" t="s">
        <v>243</v>
      </c>
      <c r="C104" s="340"/>
      <c r="M104" s="1">
        <v>0</v>
      </c>
      <c r="N104" s="49" t="str">
        <f>IF(LEN(G43)&gt;0,IF(LEN(G46)&gt;0,G46,""),"-")</f>
        <v>-</v>
      </c>
    </row>
    <row r="105" spans="2:15" ht="12.75" hidden="1" customHeight="1">
      <c r="B105" s="334" t="s">
        <v>244</v>
      </c>
      <c r="C105" s="340"/>
      <c r="M105" s="1"/>
      <c r="N105" s="43"/>
    </row>
    <row r="106" spans="2:15" ht="12.75" hidden="1" customHeight="1">
      <c r="B106" s="334" t="s">
        <v>245</v>
      </c>
      <c r="C106" s="340"/>
      <c r="H106" s="24" t="s">
        <v>246</v>
      </c>
      <c r="J106" s="24" t="s">
        <v>247</v>
      </c>
      <c r="K106" s="24" t="s">
        <v>248</v>
      </c>
      <c r="M106" s="1"/>
      <c r="N106" s="43"/>
    </row>
    <row r="107" spans="2:15" ht="12.75" hidden="1" customHeight="1">
      <c r="B107" s="334" t="s">
        <v>249</v>
      </c>
      <c r="C107" s="340"/>
      <c r="H107" s="24" t="s">
        <v>248</v>
      </c>
      <c r="J107" s="231" t="s">
        <v>250</v>
      </c>
      <c r="K107" s="24" t="s">
        <v>251</v>
      </c>
      <c r="L107" s="24" t="s">
        <v>251</v>
      </c>
      <c r="M107" s="1"/>
      <c r="N107" s="43"/>
    </row>
    <row r="108" spans="2:15" ht="12.75" hidden="1" customHeight="1">
      <c r="B108" s="334" t="s">
        <v>252</v>
      </c>
      <c r="C108" s="340"/>
      <c r="H108" s="24" t="s">
        <v>253</v>
      </c>
      <c r="J108" s="231" t="s">
        <v>254</v>
      </c>
      <c r="K108" s="24" t="s">
        <v>255</v>
      </c>
      <c r="L108" s="24" t="s">
        <v>255</v>
      </c>
      <c r="M108" s="1"/>
      <c r="N108" s="43"/>
    </row>
    <row r="109" spans="2:15" ht="12.75" hidden="1" customHeight="1">
      <c r="B109" s="334" t="s">
        <v>256</v>
      </c>
      <c r="C109" s="340"/>
      <c r="J109" s="231" t="s">
        <v>257</v>
      </c>
      <c r="K109" s="231" t="s">
        <v>258</v>
      </c>
      <c r="L109" s="231" t="s">
        <v>259</v>
      </c>
      <c r="M109" s="24"/>
      <c r="N109" s="24"/>
    </row>
    <row r="110" spans="2:15" ht="12.75" hidden="1" customHeight="1">
      <c r="B110" s="334" t="s">
        <v>260</v>
      </c>
      <c r="C110" s="340"/>
      <c r="J110" s="231" t="s">
        <v>261</v>
      </c>
      <c r="K110" s="231" t="s">
        <v>262</v>
      </c>
      <c r="L110" s="231" t="s">
        <v>259</v>
      </c>
      <c r="M110" s="24"/>
      <c r="N110" s="24"/>
    </row>
    <row r="111" spans="2:15" ht="12.75" hidden="1" customHeight="1">
      <c r="B111" s="334" t="s">
        <v>263</v>
      </c>
      <c r="C111" s="340"/>
      <c r="H111" s="24" t="s">
        <v>253</v>
      </c>
      <c r="J111" s="350" t="s">
        <v>264</v>
      </c>
      <c r="K111" s="231" t="s">
        <v>264</v>
      </c>
      <c r="L111" s="231" t="s">
        <v>265</v>
      </c>
      <c r="M111" s="24"/>
      <c r="N111" s="24"/>
    </row>
    <row r="112" spans="2:15" ht="12.75" hidden="1" customHeight="1">
      <c r="B112" s="334" t="s">
        <v>266</v>
      </c>
      <c r="C112" s="340"/>
      <c r="M112" s="24"/>
      <c r="N112" s="24"/>
    </row>
    <row r="113" spans="2:14" ht="12.75" hidden="1" customHeight="1">
      <c r="B113" s="334" t="s">
        <v>267</v>
      </c>
      <c r="C113" s="340"/>
      <c r="M113" s="24"/>
      <c r="N113" s="24"/>
    </row>
    <row r="114" spans="2:14" ht="12.75" hidden="1" customHeight="1">
      <c r="B114" s="334" t="s">
        <v>268</v>
      </c>
      <c r="C114" s="340"/>
      <c r="M114" s="24"/>
      <c r="N114" s="24"/>
    </row>
    <row r="115" spans="2:14" ht="12.75" hidden="1" customHeight="1">
      <c r="B115" s="334" t="s">
        <v>269</v>
      </c>
      <c r="C115" s="340"/>
      <c r="M115" s="24"/>
      <c r="N115" s="24"/>
    </row>
    <row r="116" spans="2:14" ht="12.75" hidden="1" customHeight="1">
      <c r="B116" s="334" t="s">
        <v>270</v>
      </c>
      <c r="C116" s="340"/>
      <c r="M116" s="24"/>
      <c r="N116" s="24"/>
    </row>
    <row r="117" spans="2:14" ht="12.75" hidden="1" customHeight="1">
      <c r="B117" s="334" t="s">
        <v>271</v>
      </c>
      <c r="C117" s="340"/>
      <c r="M117" s="24"/>
      <c r="N117" s="24"/>
    </row>
    <row r="118" spans="2:14" ht="12.75" hidden="1" customHeight="1">
      <c r="B118" s="334" t="s">
        <v>272</v>
      </c>
      <c r="C118" s="340"/>
      <c r="M118" s="24"/>
      <c r="N118" s="24"/>
    </row>
    <row r="119" spans="2:14" ht="12.75" hidden="1" customHeight="1">
      <c r="B119" s="334" t="s">
        <v>273</v>
      </c>
      <c r="C119" s="340"/>
      <c r="M119" s="24"/>
      <c r="N119" s="24"/>
    </row>
    <row r="120" spans="2:14" ht="12.75" hidden="1" customHeight="1">
      <c r="B120" s="334" t="s">
        <v>274</v>
      </c>
      <c r="C120" s="340"/>
      <c r="M120" s="24"/>
      <c r="N120" s="24"/>
    </row>
    <row r="121" spans="2:14" ht="12.75" hidden="1" customHeight="1">
      <c r="B121" s="334" t="s">
        <v>275</v>
      </c>
      <c r="C121" s="340"/>
      <c r="D121" s="24">
        <v>1</v>
      </c>
      <c r="E121" s="24" t="s">
        <v>276</v>
      </c>
      <c r="F121" s="346">
        <v>2</v>
      </c>
    </row>
    <row r="122" spans="2:14" ht="12.75" hidden="1" customHeight="1">
      <c r="B122" s="334" t="s">
        <v>277</v>
      </c>
      <c r="C122" s="340"/>
      <c r="D122" s="24">
        <v>2</v>
      </c>
      <c r="E122" s="24" t="s">
        <v>278</v>
      </c>
    </row>
    <row r="123" spans="2:14" ht="12.75" hidden="1" customHeight="1">
      <c r="B123" s="334" t="s">
        <v>279</v>
      </c>
      <c r="C123" s="340"/>
      <c r="D123" s="24" t="s">
        <v>182</v>
      </c>
      <c r="E123" s="115"/>
    </row>
    <row r="124" spans="2:14" ht="12.75" hidden="1" customHeight="1">
      <c r="B124" s="334" t="s">
        <v>280</v>
      </c>
      <c r="C124" s="340"/>
      <c r="D124" s="24" t="s">
        <v>182</v>
      </c>
    </row>
    <row r="125" spans="2:14" ht="12.75" hidden="1" customHeight="1">
      <c r="B125" s="334" t="s">
        <v>281</v>
      </c>
      <c r="C125" s="340"/>
      <c r="D125" s="24" t="s">
        <v>182</v>
      </c>
    </row>
    <row r="126" spans="2:14" ht="12.75" hidden="1" customHeight="1">
      <c r="B126" s="334" t="s">
        <v>282</v>
      </c>
      <c r="C126" s="340"/>
    </row>
    <row r="127" spans="2:14" ht="12.75" hidden="1" customHeight="1">
      <c r="B127" s="334" t="s">
        <v>283</v>
      </c>
      <c r="C127" s="340"/>
    </row>
    <row r="128" spans="2:14" ht="12.75" hidden="1" customHeight="1">
      <c r="B128" s="334" t="s">
        <v>284</v>
      </c>
      <c r="C128" s="340"/>
    </row>
    <row r="129" spans="2:11" ht="12.75" hidden="1" customHeight="1">
      <c r="B129" s="334" t="s">
        <v>285</v>
      </c>
      <c r="C129" s="340"/>
    </row>
    <row r="130" spans="2:11" ht="12.75" hidden="1" customHeight="1">
      <c r="B130" s="334" t="s">
        <v>286</v>
      </c>
      <c r="C130" s="340"/>
    </row>
    <row r="131" spans="2:11" ht="12.75" hidden="1" customHeight="1">
      <c r="B131" s="334" t="s">
        <v>287</v>
      </c>
      <c r="C131" s="340"/>
    </row>
    <row r="132" spans="2:11" ht="12.75" hidden="1" customHeight="1">
      <c r="B132" s="334" t="s">
        <v>288</v>
      </c>
      <c r="C132" s="340"/>
    </row>
    <row r="133" spans="2:11" ht="12.75" hidden="1" customHeight="1">
      <c r="B133" s="334" t="s">
        <v>289</v>
      </c>
      <c r="C133" s="340"/>
    </row>
    <row r="134" spans="2:11" ht="12.75" hidden="1" customHeight="1">
      <c r="B134" s="334" t="s">
        <v>290</v>
      </c>
      <c r="C134" s="340"/>
    </row>
    <row r="135" spans="2:11" ht="12.75" hidden="1" customHeight="1">
      <c r="B135" s="334" t="s">
        <v>291</v>
      </c>
      <c r="C135" s="340"/>
    </row>
    <row r="136" spans="2:11" ht="12.75" hidden="1" customHeight="1">
      <c r="B136" s="334" t="s">
        <v>292</v>
      </c>
      <c r="C136" s="340"/>
      <c r="D136" s="24" t="s">
        <v>293</v>
      </c>
    </row>
    <row r="137" spans="2:11" ht="12.75" hidden="1" customHeight="1">
      <c r="B137" s="334" t="s">
        <v>294</v>
      </c>
      <c r="C137" s="340"/>
      <c r="D137" s="351"/>
      <c r="E137" s="352"/>
      <c r="F137" s="353"/>
      <c r="G137" s="353"/>
      <c r="H137" s="114"/>
    </row>
    <row r="138" spans="2:11" ht="12.75" hidden="1" customHeight="1">
      <c r="B138" s="334" t="s">
        <v>295</v>
      </c>
      <c r="C138" s="340"/>
      <c r="D138" s="351"/>
      <c r="E138" s="352"/>
      <c r="F138" s="353"/>
      <c r="G138" s="353"/>
      <c r="H138" s="114"/>
      <c r="K138" s="73">
        <f>COUNTA(E121:E125)</f>
        <v>2</v>
      </c>
    </row>
    <row r="139" spans="2:11" ht="12.75" hidden="1" customHeight="1">
      <c r="B139" s="334" t="s">
        <v>296</v>
      </c>
      <c r="C139" s="340"/>
      <c r="D139" s="351"/>
      <c r="E139" s="352"/>
      <c r="F139" s="353"/>
      <c r="G139" s="353"/>
      <c r="H139" s="114"/>
    </row>
    <row r="140" spans="2:11" ht="12.75" hidden="1" customHeight="1">
      <c r="B140" s="340"/>
      <c r="C140" s="340"/>
      <c r="D140" s="351"/>
      <c r="E140" s="352"/>
      <c r="F140" s="353"/>
      <c r="G140" s="353"/>
      <c r="H140" s="114"/>
    </row>
    <row r="141" spans="2:11" ht="12.75" hidden="1" customHeight="1">
      <c r="B141" s="340"/>
      <c r="C141" s="340"/>
      <c r="D141" s="351"/>
      <c r="E141" s="352"/>
      <c r="F141" s="353"/>
      <c r="G141" s="353"/>
      <c r="H141" s="114"/>
    </row>
    <row r="142" spans="2:11" ht="12.75" hidden="1" customHeight="1">
      <c r="B142" s="340"/>
      <c r="C142" s="340"/>
      <c r="D142" s="351"/>
      <c r="E142" s="352"/>
      <c r="F142" s="353"/>
      <c r="G142" s="353"/>
      <c r="H142" s="114"/>
    </row>
    <row r="143" spans="2:11" ht="12.75" hidden="1" customHeight="1">
      <c r="B143" s="340"/>
      <c r="C143" s="340"/>
    </row>
    <row r="144" spans="2:11" ht="12.75" hidden="1" customHeight="1">
      <c r="B144" s="340"/>
      <c r="C144" s="340"/>
      <c r="E144" s="354" t="s">
        <v>297</v>
      </c>
    </row>
    <row r="145" spans="2:11" ht="12.75" hidden="1" customHeight="1">
      <c r="B145" s="340"/>
      <c r="C145" s="340"/>
    </row>
    <row r="146" spans="2:11" ht="12.75" hidden="1" customHeight="1">
      <c r="B146" s="340"/>
      <c r="C146" s="340"/>
    </row>
    <row r="147" spans="2:11" ht="12.75" hidden="1" customHeight="1">
      <c r="B147" s="340"/>
      <c r="C147" s="340"/>
    </row>
    <row r="148" spans="2:11" ht="12.75" hidden="1" customHeight="1">
      <c r="B148" s="340"/>
      <c r="C148" s="340"/>
    </row>
    <row r="149" spans="2:11" ht="12.75" hidden="1" customHeight="1">
      <c r="B149" s="340"/>
      <c r="C149" s="340"/>
    </row>
    <row r="150" spans="2:11" ht="12.75" hidden="1" customHeight="1">
      <c r="B150" s="340"/>
      <c r="C150" s="340"/>
    </row>
    <row r="151" spans="2:11" ht="12.75" hidden="1" customHeight="1">
      <c r="B151" s="340"/>
      <c r="C151" s="340"/>
      <c r="K151" s="73">
        <f>COUNTA(D137:D142)</f>
        <v>0</v>
      </c>
    </row>
    <row r="152" spans="2:11" ht="12.75" hidden="1" customHeight="1">
      <c r="B152" s="340"/>
      <c r="C152" s="340"/>
    </row>
    <row r="153" spans="2:11" ht="12.75" hidden="1" customHeight="1">
      <c r="B153" s="340"/>
      <c r="C153" s="340"/>
    </row>
    <row r="154" spans="2:11" ht="12.75" hidden="1" customHeight="1">
      <c r="B154" s="340"/>
      <c r="C154" s="340"/>
    </row>
    <row r="155" spans="2:11" ht="12.75" hidden="1" customHeight="1">
      <c r="B155" s="340"/>
      <c r="C155" s="340"/>
    </row>
    <row r="156" spans="2:11" ht="12.75" hidden="1" customHeight="1">
      <c r="B156" s="340"/>
      <c r="C156" s="340"/>
    </row>
    <row r="157" spans="2:11" ht="12.75" hidden="1" customHeight="1">
      <c r="B157" s="340"/>
      <c r="C157" s="340"/>
    </row>
    <row r="158" spans="2:11" ht="12.75" hidden="1" customHeight="1">
      <c r="B158" s="340"/>
      <c r="C158" s="340"/>
    </row>
    <row r="159" spans="2:11" ht="12.75" hidden="1" customHeight="1">
      <c r="B159" s="340"/>
      <c r="C159" s="340"/>
    </row>
    <row r="160" spans="2:11" ht="12.75" hidden="1" customHeight="1">
      <c r="B160" s="340"/>
      <c r="C160" s="340"/>
    </row>
    <row r="161" spans="2:3" ht="12.75" hidden="1" customHeight="1">
      <c r="B161" s="340"/>
      <c r="C161" s="340"/>
    </row>
    <row r="162" spans="2:3" ht="12.75" hidden="1" customHeight="1">
      <c r="B162" s="340"/>
      <c r="C162" s="340"/>
    </row>
    <row r="163" spans="2:3" ht="12.75" hidden="1" customHeight="1">
      <c r="B163" s="340"/>
      <c r="C163" s="340"/>
    </row>
    <row r="164" spans="2:3" ht="12.75" hidden="1" customHeight="1">
      <c r="B164" s="340"/>
      <c r="C164" s="340"/>
    </row>
    <row r="165" spans="2:3" ht="12.75" hidden="1" customHeight="1">
      <c r="B165" s="340"/>
      <c r="C165" s="340"/>
    </row>
    <row r="166" spans="2:3" ht="12.75" hidden="1" customHeight="1">
      <c r="B166" s="340"/>
      <c r="C166" s="340"/>
    </row>
    <row r="167" spans="2:3" ht="12.75" hidden="1" customHeight="1">
      <c r="B167" s="340"/>
      <c r="C167" s="340"/>
    </row>
    <row r="168" spans="2:3" ht="12.75" hidden="1" customHeight="1">
      <c r="B168" s="340"/>
      <c r="C168" s="340"/>
    </row>
    <row r="169" spans="2:3" ht="12.75" hidden="1" customHeight="1">
      <c r="B169" s="340"/>
      <c r="C169" s="340"/>
    </row>
    <row r="170" spans="2:3" ht="12.75" hidden="1" customHeight="1">
      <c r="B170" s="340"/>
      <c r="C170" s="340"/>
    </row>
    <row r="171" spans="2:3" ht="12.75" hidden="1" customHeight="1">
      <c r="B171" s="340"/>
      <c r="C171" s="340"/>
    </row>
    <row r="172" spans="2:3" ht="12.75" hidden="1" customHeight="1">
      <c r="B172" s="340"/>
      <c r="C172" s="340"/>
    </row>
    <row r="173" spans="2:3" ht="12.75" hidden="1" customHeight="1">
      <c r="B173" s="340"/>
      <c r="C173" s="340"/>
    </row>
    <row r="174" spans="2:3" ht="12.75" hidden="1" customHeight="1">
      <c r="B174" s="340"/>
      <c r="C174" s="340"/>
    </row>
    <row r="175" spans="2:3" ht="12.75" hidden="1" customHeight="1">
      <c r="B175" s="340"/>
      <c r="C175" s="340"/>
    </row>
    <row r="176" spans="2:3" ht="12.75" hidden="1" customHeight="1">
      <c r="B176" s="340"/>
      <c r="C176" s="340"/>
    </row>
    <row r="177" spans="2:4" ht="12.75" customHeight="1">
      <c r="B177" s="340"/>
      <c r="C177" s="340"/>
    </row>
    <row r="178" spans="2:4" ht="12.75" customHeight="1">
      <c r="B178" s="340"/>
      <c r="C178" s="340"/>
    </row>
    <row r="179" spans="2:4" ht="12.75" customHeight="1">
      <c r="B179" s="340"/>
      <c r="C179" s="340"/>
    </row>
    <row r="180" spans="2:4" ht="12.75" customHeight="1">
      <c r="B180" s="340"/>
      <c r="C180" s="340"/>
    </row>
    <row r="181" spans="2:4" ht="12.75" customHeight="1">
      <c r="B181" s="340"/>
      <c r="C181" s="340"/>
    </row>
    <row r="182" spans="2:4" ht="12.75" customHeight="1">
      <c r="B182" s="340"/>
      <c r="C182" s="340"/>
    </row>
    <row r="183" spans="2:4" ht="12.75" customHeight="1">
      <c r="B183" s="340"/>
      <c r="C183" s="340"/>
    </row>
    <row r="184" spans="2:4" ht="12.75" customHeight="1">
      <c r="B184" s="340"/>
      <c r="C184" s="340"/>
    </row>
    <row r="185" spans="2:4" ht="12.75" customHeight="1">
      <c r="B185" s="340"/>
      <c r="C185" s="340"/>
    </row>
    <row r="186" spans="2:4" ht="12.75" customHeight="1">
      <c r="B186" s="340"/>
      <c r="C186" s="340"/>
    </row>
    <row r="187" spans="2:4" ht="12.75" customHeight="1">
      <c r="B187" s="340"/>
      <c r="C187" s="340"/>
    </row>
    <row r="188" spans="2:4" ht="12.75" customHeight="1">
      <c r="B188" s="340"/>
      <c r="C188" s="340"/>
    </row>
    <row r="189" spans="2:4" ht="12.75" customHeight="1">
      <c r="B189" s="340"/>
      <c r="C189" s="340"/>
    </row>
    <row r="190" spans="2:4" ht="12.75" hidden="1" customHeight="1">
      <c r="B190" s="340"/>
      <c r="C190" s="340" t="s">
        <v>298</v>
      </c>
      <c r="D190" s="355" t="s">
        <v>299</v>
      </c>
    </row>
    <row r="191" spans="2:4" ht="12.75" customHeight="1">
      <c r="B191" s="340"/>
      <c r="C191" s="340"/>
    </row>
    <row r="192" spans="2:4" ht="12.75" customHeight="1">
      <c r="B192" s="340"/>
      <c r="C192" s="340"/>
    </row>
    <row r="193" spans="2:5" ht="12.75" hidden="1" customHeight="1">
      <c r="B193" s="340"/>
      <c r="C193" s="340"/>
    </row>
    <row r="194" spans="2:5" ht="12.75" hidden="1" customHeight="1">
      <c r="B194" s="340"/>
      <c r="C194" s="340"/>
      <c r="D194" s="24">
        <v>1</v>
      </c>
      <c r="E194" s="24" t="s">
        <v>300</v>
      </c>
    </row>
    <row r="195" spans="2:5" ht="12.75" hidden="1" customHeight="1">
      <c r="B195" s="340"/>
      <c r="C195" s="340"/>
      <c r="D195" s="24">
        <v>2</v>
      </c>
      <c r="E195" s="24" t="s">
        <v>301</v>
      </c>
    </row>
    <row r="196" spans="2:5" ht="12.75" hidden="1" customHeight="1">
      <c r="B196" s="340"/>
      <c r="C196" s="340"/>
      <c r="D196" s="24">
        <v>3</v>
      </c>
      <c r="E196" s="24" t="s">
        <v>302</v>
      </c>
    </row>
    <row r="197" spans="2:5" ht="12.75" hidden="1" customHeight="1">
      <c r="B197" s="340"/>
      <c r="C197" s="340"/>
    </row>
    <row r="198" spans="2:5" ht="12.75" customHeight="1">
      <c r="B198" s="340"/>
      <c r="C198" s="340"/>
    </row>
    <row r="199" spans="2:5" ht="12.75" customHeight="1">
      <c r="B199" s="340"/>
      <c r="C199" s="340"/>
    </row>
    <row r="200" spans="2:5" ht="12.75" customHeight="1">
      <c r="B200" s="340"/>
      <c r="C200" s="340"/>
    </row>
    <row r="201" spans="2:5" ht="12.75" hidden="1" customHeight="1">
      <c r="B201" s="340"/>
      <c r="C201" s="340"/>
    </row>
    <row r="202" spans="2:5" ht="12.75" hidden="1" customHeight="1">
      <c r="B202" s="340"/>
      <c r="C202" s="340"/>
    </row>
    <row r="203" spans="2:5" ht="12.75" hidden="1" customHeight="1">
      <c r="B203" s="340"/>
      <c r="C203" s="340"/>
    </row>
    <row r="204" spans="2:5" ht="12.75" hidden="1" customHeight="1">
      <c r="B204" s="340"/>
      <c r="C204" s="340"/>
    </row>
    <row r="205" spans="2:5" ht="12.75" hidden="1" customHeight="1">
      <c r="B205" s="340"/>
      <c r="C205" s="340"/>
    </row>
    <row r="206" spans="2:5" ht="12.75" hidden="1" customHeight="1">
      <c r="B206" s="340"/>
      <c r="C206" s="340"/>
    </row>
    <row r="207" spans="2:5" ht="12.75" customHeight="1">
      <c r="B207" s="340"/>
      <c r="C207" s="340"/>
    </row>
    <row r="208" spans="2:5" ht="12.75" hidden="1" customHeight="1">
      <c r="B208" s="340"/>
      <c r="C208" s="340"/>
    </row>
    <row r="209" spans="2:4" ht="12.75" hidden="1" customHeight="1">
      <c r="B209" s="340"/>
      <c r="C209" s="340"/>
      <c r="D209" s="24">
        <v>1</v>
      </c>
    </row>
    <row r="210" spans="2:4" ht="12.75" hidden="1" customHeight="1">
      <c r="B210" s="340"/>
      <c r="C210" s="340"/>
      <c r="D210" s="24">
        <v>2</v>
      </c>
    </row>
    <row r="211" spans="2:4" ht="12.75" hidden="1" customHeight="1">
      <c r="B211" s="340"/>
      <c r="C211" s="340"/>
      <c r="D211" s="24">
        <v>3</v>
      </c>
    </row>
    <row r="212" spans="2:4" ht="12.75" hidden="1" customHeight="1">
      <c r="B212" s="340"/>
      <c r="C212" s="340"/>
    </row>
    <row r="213" spans="2:4" ht="12.75" customHeight="1">
      <c r="B213" s="340"/>
      <c r="C213" s="340"/>
    </row>
    <row r="214" spans="2:4" ht="12.75" customHeight="1">
      <c r="B214" s="340"/>
      <c r="C214" s="340"/>
    </row>
    <row r="215" spans="2:4" ht="12.75" customHeight="1">
      <c r="B215" s="340"/>
      <c r="C215" s="340"/>
    </row>
    <row r="216" spans="2:4" ht="12.75" customHeight="1">
      <c r="B216" s="340"/>
      <c r="C216" s="340"/>
    </row>
    <row r="217" spans="2:4" ht="12.75" customHeight="1">
      <c r="B217" s="340"/>
      <c r="C217" s="340"/>
    </row>
    <row r="218" spans="2:4" ht="12.75" customHeight="1">
      <c r="B218" s="340"/>
      <c r="C218" s="340"/>
    </row>
    <row r="219" spans="2:4" ht="12.75" customHeight="1">
      <c r="B219" s="340"/>
      <c r="C219" s="340"/>
    </row>
    <row r="220" spans="2:4" ht="12.75" customHeight="1">
      <c r="B220" s="340"/>
      <c r="C220" s="340"/>
    </row>
    <row r="221" spans="2:4" ht="12.75" customHeight="1">
      <c r="B221" s="340"/>
      <c r="C221" s="340"/>
    </row>
    <row r="222" spans="2:4" ht="12.75" customHeight="1">
      <c r="B222" s="340"/>
      <c r="C222" s="340"/>
    </row>
    <row r="223" spans="2:4" ht="12.75" customHeight="1">
      <c r="B223" s="340"/>
      <c r="C223" s="340"/>
    </row>
    <row r="224" spans="2:4" ht="12.75" customHeight="1">
      <c r="B224" s="340"/>
      <c r="C224" s="340"/>
    </row>
    <row r="225" spans="2:3" ht="12.75" customHeight="1">
      <c r="B225" s="340"/>
      <c r="C225" s="340"/>
    </row>
    <row r="226" spans="2:3" ht="12.75" customHeight="1">
      <c r="B226" s="340"/>
      <c r="C226" s="340"/>
    </row>
    <row r="227" spans="2:3" ht="12.75" customHeight="1">
      <c r="B227" s="340"/>
      <c r="C227" s="340"/>
    </row>
    <row r="228" spans="2:3" ht="12.75" customHeight="1">
      <c r="B228" s="340"/>
      <c r="C228" s="340"/>
    </row>
    <row r="229" spans="2:3" ht="12.75" customHeight="1"/>
    <row r="230" spans="2:3" ht="12.75" customHeight="1"/>
    <row r="231" spans="2:3" ht="15.75" customHeight="1"/>
    <row r="232" spans="2:3" ht="15.75" customHeight="1"/>
    <row r="233" spans="2:3" ht="15.75" customHeight="1"/>
    <row r="234" spans="2:3" ht="15.75" customHeight="1"/>
    <row r="235" spans="2:3" ht="15.75" customHeight="1"/>
    <row r="236" spans="2:3" ht="15.75" customHeight="1"/>
    <row r="237" spans="2:3" ht="15.75" customHeight="1"/>
    <row r="238" spans="2:3" ht="15.75" customHeight="1"/>
    <row r="239" spans="2:3" ht="15.75" customHeight="1"/>
    <row r="240" spans="2:3"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sheetData>
  <sheetProtection algorithmName="SHA-512" hashValue="RgJBE1Kodv32HJpkZX/qfisy9regJkYvBYCzr6lLm7PKgT8gP2EKjck579+iR5yjkLCVFjlaCWdUY5kaD4CQQQ==" saltValue="Qa/V7MaKD/LT+551IsQD5A==" spinCount="100000" sheet="1" objects="1" scenarios="1" selectLockedCells="1"/>
  <mergeCells count="105">
    <mergeCell ref="E137:H137"/>
    <mergeCell ref="E138:H138"/>
    <mergeCell ref="E139:H139"/>
    <mergeCell ref="E140:H140"/>
    <mergeCell ref="E141:H141"/>
    <mergeCell ref="E142:H142"/>
    <mergeCell ref="C84:K84"/>
    <mergeCell ref="C85:K85"/>
    <mergeCell ref="C86:K86"/>
    <mergeCell ref="C87:K87"/>
    <mergeCell ref="C88:K88"/>
    <mergeCell ref="D89:I89"/>
    <mergeCell ref="D78:F78"/>
    <mergeCell ref="D79:F79"/>
    <mergeCell ref="D80:K80"/>
    <mergeCell ref="D81:I81"/>
    <mergeCell ref="C82:K82"/>
    <mergeCell ref="D83:I83"/>
    <mergeCell ref="D72:K72"/>
    <mergeCell ref="D73:F73"/>
    <mergeCell ref="D74:K74"/>
    <mergeCell ref="D75:F75"/>
    <mergeCell ref="D76:K76"/>
    <mergeCell ref="D77:F77"/>
    <mergeCell ref="D66:K66"/>
    <mergeCell ref="D67:K67"/>
    <mergeCell ref="D68:K68"/>
    <mergeCell ref="D69:K69"/>
    <mergeCell ref="D70:K70"/>
    <mergeCell ref="D71:K71"/>
    <mergeCell ref="D60:F60"/>
    <mergeCell ref="D61:K61"/>
    <mergeCell ref="D62:K62"/>
    <mergeCell ref="D63:K63"/>
    <mergeCell ref="D64:K64"/>
    <mergeCell ref="D65:E65"/>
    <mergeCell ref="D54:K54"/>
    <mergeCell ref="D55:E55"/>
    <mergeCell ref="D56:K56"/>
    <mergeCell ref="D57:F57"/>
    <mergeCell ref="J58:K58"/>
    <mergeCell ref="D59:K59"/>
    <mergeCell ref="D50:F50"/>
    <mergeCell ref="G50:K50"/>
    <mergeCell ref="C51:E51"/>
    <mergeCell ref="C52:F52"/>
    <mergeCell ref="G52:J52"/>
    <mergeCell ref="D53:E53"/>
    <mergeCell ref="C45:F45"/>
    <mergeCell ref="C46:F46"/>
    <mergeCell ref="G46:K46"/>
    <mergeCell ref="J47:K47"/>
    <mergeCell ref="D48:E48"/>
    <mergeCell ref="I49:K49"/>
    <mergeCell ref="D40:F40"/>
    <mergeCell ref="D41:H41"/>
    <mergeCell ref="D42:K42"/>
    <mergeCell ref="C43:F43"/>
    <mergeCell ref="G43:H43"/>
    <mergeCell ref="C44:F44"/>
    <mergeCell ref="J34:K34"/>
    <mergeCell ref="D35:I35"/>
    <mergeCell ref="E36:K36"/>
    <mergeCell ref="D37:E37"/>
    <mergeCell ref="C38:C39"/>
    <mergeCell ref="D38:H38"/>
    <mergeCell ref="D39:H39"/>
    <mergeCell ref="E29:G29"/>
    <mergeCell ref="I29:K29"/>
    <mergeCell ref="J30:K30"/>
    <mergeCell ref="D31:G31"/>
    <mergeCell ref="D32:G32"/>
    <mergeCell ref="J33:K33"/>
    <mergeCell ref="D24:G24"/>
    <mergeCell ref="D25:G25"/>
    <mergeCell ref="D26:K26"/>
    <mergeCell ref="E27:F27"/>
    <mergeCell ref="J27:K27"/>
    <mergeCell ref="D28:F28"/>
    <mergeCell ref="G28:H28"/>
    <mergeCell ref="D19:J19"/>
    <mergeCell ref="D20:E20"/>
    <mergeCell ref="D21:E21"/>
    <mergeCell ref="D22:F22"/>
    <mergeCell ref="G22:H22"/>
    <mergeCell ref="D23:E23"/>
    <mergeCell ref="D14:K14"/>
    <mergeCell ref="D15:K15"/>
    <mergeCell ref="D16:G16"/>
    <mergeCell ref="H16:K16"/>
    <mergeCell ref="D17:K17"/>
    <mergeCell ref="D18:F18"/>
    <mergeCell ref="J18:K18"/>
    <mergeCell ref="F10:G10"/>
    <mergeCell ref="I10:K10"/>
    <mergeCell ref="D11:F11"/>
    <mergeCell ref="G11:H11"/>
    <mergeCell ref="D12:F12"/>
    <mergeCell ref="D13:K13"/>
    <mergeCell ref="A6:B6"/>
    <mergeCell ref="C6:J6"/>
    <mergeCell ref="C7:E7"/>
    <mergeCell ref="C8:J8"/>
    <mergeCell ref="E9:F9"/>
    <mergeCell ref="H9:I9"/>
  </mergeCells>
  <phoneticPr fontId="4"/>
  <conditionalFormatting sqref="C44:F44">
    <cfRule type="expression" dxfId="11" priority="12">
      <formula>LEN($G$43)&gt;0</formula>
    </cfRule>
  </conditionalFormatting>
  <conditionalFormatting sqref="G44:G46">
    <cfRule type="expression" dxfId="10" priority="11">
      <formula>LEN($G$43)&gt;0</formula>
    </cfRule>
  </conditionalFormatting>
  <conditionalFormatting sqref="G46:K46">
    <cfRule type="expression" dxfId="9" priority="10">
      <formula>$A$46="×"</formula>
    </cfRule>
  </conditionalFormatting>
  <conditionalFormatting sqref="G44">
    <cfRule type="expression" dxfId="8" priority="9">
      <formula>$A$44="×"</formula>
    </cfRule>
  </conditionalFormatting>
  <conditionalFormatting sqref="G45">
    <cfRule type="expression" dxfId="7" priority="8">
      <formula>$A$45="×"</formula>
    </cfRule>
  </conditionalFormatting>
  <conditionalFormatting sqref="G18">
    <cfRule type="expression" dxfId="6" priority="7">
      <formula>$Q$18=0</formula>
    </cfRule>
  </conditionalFormatting>
  <conditionalFormatting sqref="G27">
    <cfRule type="expression" dxfId="5" priority="6">
      <formula>$Q$27=0</formula>
    </cfRule>
  </conditionalFormatting>
  <conditionalFormatting sqref="G30">
    <cfRule type="expression" dxfId="4" priority="5">
      <formula>$Q$30=0</formula>
    </cfRule>
  </conditionalFormatting>
  <conditionalFormatting sqref="G33">
    <cfRule type="expression" dxfId="3" priority="4">
      <formula>$Q$33=0</formula>
    </cfRule>
  </conditionalFormatting>
  <conditionalFormatting sqref="G34">
    <cfRule type="expression" dxfId="2" priority="3">
      <formula>$Q$34=0</formula>
    </cfRule>
  </conditionalFormatting>
  <conditionalFormatting sqref="D35">
    <cfRule type="expression" dxfId="1" priority="2">
      <formula>LEN($G$43)&gt;0</formula>
    </cfRule>
  </conditionalFormatting>
  <conditionalFormatting sqref="D35">
    <cfRule type="expression" dxfId="0" priority="1">
      <formula>$A$46="×"</formula>
    </cfRule>
  </conditionalFormatting>
  <dataValidations count="92">
    <dataValidation type="list" imeMode="hiragana" allowBlank="1" showInputMessage="1" showErrorMessage="1" prompt="主たる勤務先の都道府県を選択してください" sqref="D12:F12" xr:uid="{3F83CBA9-6593-41AC-B103-FBF41FDC93DE}">
      <formula1>$B$92:$B$138</formula1>
    </dataValidation>
    <dataValidation imeMode="hiragana" allowBlank="1" showInputMessage="1" showErrorMessage="1" promptTitle="主たる勤務先の正式な名称を記入してください" prompt="　" sqref="D13:K13" xr:uid="{2049CDBF-6E49-44B6-8A63-6A032FC533A6}"/>
    <dataValidation type="list" allowBlank="1" showInputMessage="1" showErrorMessage="1" prompt="勤務先がロービジョン検査判断料届出医療機関であるか選択してください" sqref="G52:J52" xr:uid="{78493B5B-0DC2-440C-8C0B-2C923925E325}">
      <formula1>"該当,非該当"</formula1>
    </dataValidation>
    <dataValidation imeMode="hiragana" allowBlank="1" showInputMessage="1" showErrorMessage="1" prompt="受講資格⑤の方は、準じた事業名を記入してください。" sqref="D62:K62" xr:uid="{6CBDA5DE-4C89-496C-A2E5-375909C8B1AA}"/>
    <dataValidation imeMode="hiragana" allowBlank="1" showInputMessage="1" showErrorMessage="1" prompt="受講資格①②⑤の方はご担当の自治体名を記入してください。" sqref="D61:K61" xr:uid="{09C1C9D3-AA38-457F-B9C7-DF0D92743B8D}"/>
    <dataValidation allowBlank="1" showInputMessage="1" showErrorMessage="1" prompt="該当の項目を１つ選択してください。その他の方は備考欄へ詳細をご記入ください。" sqref="G50" xr:uid="{51352954-56A2-47C9-BA02-32FB3E4BA9C9}"/>
    <dataValidation type="list" allowBlank="1" showInputMessage="1" showErrorMessage="1" prompt="次の①または②に該当する方が受講資格者です_x000a_（所属長の推薦状が必要になります）_x000a_①「発達障害者地域支援マネジャー研修会（基礎研修）」の修了者_x000a_②地域支援に関する経験を持つ発達障害者支援法に規定された発達障害者支援センター職員_x000a__x000a_さらに以下の条件を満たせる方が対象になります。_x000a_・２日間、全日程に参加でる_x000a_・期日までに事前アンケートの提出ができる者" sqref="D35:I35" xr:uid="{A1759A35-9A81-4841-A8FD-A447C31EF432}">
      <formula1>IF(K138=1,$E$121:$E$121,IF(K138=2,$E$121:$E$122,IF(K138=3,$E$121:$E$123,IF(K138=4,$E$121:$E$124,IF(K138=5,$E$121:$E$125,"")))))</formula1>
    </dataValidation>
    <dataValidation type="list" allowBlank="1" showInputMessage="1" showErrorMessage="1" prompt="下欄に記載した研修データの２次利用についてをご覧いただき、「同意する」を選択してください" sqref="D78:F78" xr:uid="{1CA590EA-AB33-4523-82CC-B082F893AEE0}">
      <formula1>"同意する"</formula1>
    </dataValidation>
    <dataValidation imeMode="hiragana" allowBlank="1" showInputMessage="1" showErrorMessage="1" prompt="どの受講資格に該当するか▼から選択してください" sqref="J35" xr:uid="{22987072-8195-41C4-9F2F-4BB5B5E33795}"/>
    <dataValidation type="list" allowBlank="1" showInputMessage="1" showErrorMessage="1" prompt="コースを選択してください" sqref="D26:K26" xr:uid="{3028FEF8-F802-4F68-A37C-FB642CB783CE}">
      <formula1>IF(K151&gt;3,$E$137:$E$142,$E$137:$E$139)</formula1>
    </dataValidation>
    <dataValidation type="list" allowBlank="1" showInputMessage="1" showErrorMessage="1" prompt="勤務先（または異動予定先）の病院等における補聴器適合検査の算定についてお伺いします。_x000a_本研修を受講しない場合に勤務先（または異動予定先）の病院等での算定の状況について3つの項目から選択してください。" sqref="G46:K46" xr:uid="{97686C73-485F-4A0E-8B8D-54917429C3D3}">
      <formula1>IF($G$43="１年以内に予定あり",$J$109:$J$111,IF($G$43="予定なし",$K$109:$K$111,""))</formula1>
    </dataValidation>
    <dataValidation type="list" allowBlank="1" showInputMessage="1" showErrorMessage="1" prompt="勤務（または異動予定）先病院等の、「音場検査装置」及び「補聴器特性試験装置」の有無を選択してください。_x000a_（両方の機器を有している場合には「有」を選択して下さい。）" sqref="G45" xr:uid="{466B1CF4-4924-4227-A6F9-89B19CC0CB07}">
      <formula1>IF($G$43="１年以内に予定あり",$J$107:$J$108,IF($G$43="予定なし",$K$107:$K$108,""))</formula1>
    </dataValidation>
    <dataValidation type="list" allowBlank="1" showInputMessage="1" showErrorMessage="1" prompt="勤務（または異動予定）先の補聴器外来の有無を選択ください。_x000a_今後(１年以内に）具体的な開設予定がある場合は「無」を選択し「受講理由」欄にその旨記入ください_x000a_" sqref="G44" xr:uid="{3DC359D2-2F94-4FB1-8113-26D73D6FFD6A}">
      <formula1>IF($G$43="１年以内に予定あり",$J$107:$J$108,IF($G$43="予定なし",$K$107:$K$108,""))</formula1>
    </dataValidation>
    <dataValidation type="whole" imeMode="disabled" allowBlank="1" showInputMessage="1" showErrorMessage="1" error="経験年数が受講資格に満たない可能性があります。_x000a_ご確認ください。" prompt="当該職種に従事しているおおよその経験年数（年）を入力してください" sqref="G27 G18" xr:uid="{346C2A8E-3D65-442A-873F-77E95F03D15B}">
      <formula1>$F$93</formula1>
      <formula2>$F$94</formula2>
    </dataValidation>
    <dataValidation type="whole" imeMode="off" allowBlank="1" showInputMessage="1" showErrorMessage="1" error="経験年数が受講資格に満たない可能性があります。_x000a_ご確認ください。" prompt="ロービジョンケアのおおよその経験年数（年）を入力してください" sqref="G34" xr:uid="{8B09955C-8C4A-4C23-BA68-531BDAC08A21}">
      <formula1>$J$93</formula1>
      <formula2>$J$94</formula2>
    </dataValidation>
    <dataValidation type="whole" imeMode="off" allowBlank="1" showInputMessage="1" showErrorMessage="1" error="経験年数が受講資格に満たない可能性があります。_x000a_ご確認ください。" prompt="視能訓練士としてのおおよその経験年数（年）を入力してください" sqref="G33" xr:uid="{3EE8118D-ECFE-431C-B1FA-BD8DCB264E7C}">
      <formula1>$I$93</formula1>
      <formula2>$I$94</formula2>
    </dataValidation>
    <dataValidation type="whole" imeMode="off" allowBlank="1" showInputMessage="1" showErrorMessage="1" error="経験年数が受講資格に満たない可能性があります。_x000a_ご確認ください。" prompt="高次脳障害支援のおおよその経験年数（年）を入力してください" sqref="G30" xr:uid="{7374732E-DF13-4E22-9C55-36C935902050}">
      <formula1>$H$93</formula1>
      <formula2>$H$94</formula2>
    </dataValidation>
    <dataValidation imeMode="hiragana" allowBlank="1" showInputMessage="1" showErrorMessage="1" prompt="研修会の受講において特別の配慮が必要な方は、状況及び希望する内容を備考欄に入力してください" sqref="D80:K80" xr:uid="{423961D7-C87D-4707-B6C1-635C77594599}"/>
    <dataValidation imeMode="hiragana" allowBlank="1" showInputMessage="1" showErrorMessage="1" prompt="上記で「一部同意しない」を選択した方は、一部同意しない項目を「氏名」「都道府県名」「勤務先」「現職種（現職名）」のうちから入力してください" sqref="D74:K74" xr:uid="{AFD640A7-C563-419F-884D-B7BFAE958D8D}"/>
    <dataValidation imeMode="hiragana" allowBlank="1" showInputMessage="1" showErrorMessage="1" promptTitle="現在の勤務先での職名をご入力ください" prompt="記入例：〇〇科医師、○○係長、主任、サービス管理責任者など_x000a__x000a_※　ない場合には空欄にしてください" sqref="D17:K17" xr:uid="{319A8D53-D407-482B-B32C-B4B06B757416}"/>
    <dataValidation imeMode="hiragana" allowBlank="1" showInputMessage="1" showErrorMessage="1" promptTitle="現在の勤務先での職種を入力してください" prompt="部署等の記入は不要です" sqref="D16:G16" xr:uid="{513702B2-7303-4DDC-93CC-B6727A048881}"/>
    <dataValidation type="list" allowBlank="1" showInputMessage="1" showErrorMessage="1" promptTitle="【入力必須】異動の予定" prompt="_x000a_1年以内に常勤として勤務先の異動（予定）の有無を選択して下さい。" sqref="G43:H43" xr:uid="{2D4670F6-DFED-4ECD-8018-F150FD11DA8F}">
      <formula1>$H$105:$H$107</formula1>
    </dataValidation>
    <dataValidation type="list" imeMode="hiragana" allowBlank="1" showInputMessage="1" showErrorMessage="1" prompt="当研修会への申し込みを過去何回行ったか選択してください。" sqref="D71:K71" xr:uid="{66263EA3-7920-4E9E-A6D6-4A0053832FE7}">
      <formula1>"今回が初めて,１回,２回,３回,４回以上"</formula1>
    </dataValidation>
    <dataValidation type="list" allowBlank="1" showInputMessage="1" showErrorMessage="1" prompt="下欄に記載した個人情報の取扱いについてをご覧いただき、「同意する」を選択してください" sqref="D77:F77" xr:uid="{3C2F874B-6F2C-46C1-A62E-632804AEC70C}">
      <formula1>"同意する"</formula1>
    </dataValidation>
    <dataValidation type="list" imeMode="hiragana" allowBlank="1" showInputMessage="1" showErrorMessage="1" prompt="該当の項目を１つ選択してください。_x000a_その他の方は備考欄へ詳細をご入力ください。" sqref="D50:F50" xr:uid="{4100D9CE-84B9-419F-A0C1-649546C47276}">
      <formula1>"児童入所,児童通所,成人入所,成人通所,その他"</formula1>
    </dataValidation>
    <dataValidation imeMode="hiragana" allowBlank="1" showInputMessage="1" showErrorMessage="1" promptTitle="特段の理由がある場合は記入ください。" prompt="例えば、「担当医師が退職するため後任者が研修会を受講する必要がある」「近い将来に異動や開業が見込まれるため」　等　特段の理由がある場合は記入ください" sqref="D72:K72" xr:uid="{B2E50D4F-2520-4469-8D0C-E6ADA37AA7F4}"/>
    <dataValidation type="list" allowBlank="1" showInputMessage="1" showErrorMessage="1" prompt="本研修会修了者に限り、「氏名」「生年月日」「都道府県名」「勤務先」を判定業務の円滑な実施に資するため、各都道府県、指定都市及び中核市の求めに応じ情報提供することについて、選択してください" sqref="D75:F75" xr:uid="{2D6F1950-EB1D-43FA-83EC-6D144347ABBF}">
      <formula1>"同意する,一部同意する,同意しない"</formula1>
    </dataValidation>
    <dataValidation imeMode="hiragana" allowBlank="1" showInputMessage="1" showErrorMessage="1" promptTitle="現在勤務されている部署名を入力してください" prompt="　_x000a_事業所の中で部署名が設定されていいない場合には空欄で構いません。" sqref="D15:K15" xr:uid="{EC2A488A-3F3B-4A01-B59A-D1F255FCFD42}"/>
    <dataValidation allowBlank="1" showInputMessage="1" showErrorMessage="1" prompt="次の入力項目へは、_x000a_Tabキーで移動します。_x000a__x000a_Enterキーを押すと、そのセルよりも真下の入力可能セルに移動してしまいます。_x000a_　※Windowsキーボードの場合" sqref="D9" xr:uid="{EC484844-2C41-4568-AEB6-6FEB71B00991}"/>
    <dataValidation type="list" allowBlank="1" showInputMessage="1" showErrorMessage="1" prompt="勤務先施設でのロービジョンケア実施状況を選択してください" sqref="D57:F57" xr:uid="{8EFDB7B6-04B6-44C7-BF4F-CA1F4CAE51C0}">
      <formula1>"行っている,今後行う予定がある,行う予定はない"</formula1>
    </dataValidation>
    <dataValidation imeMode="hiragana" allowBlank="1" showInputMessage="1" showErrorMessage="1" prompt="「日本ロービジョン学会 ロービジョンケア研修会」「日本視能訓練士協会生涯教育制度基礎Ⅲ（視能生涯）」の受講歴（年度と研修会等名）を入力してください" sqref="D59:K59" xr:uid="{E575A3FF-3ECF-4785-9F66-9DD81BD83481}"/>
    <dataValidation imeMode="hiragana" allowBlank="1" showInputMessage="1" showErrorMessage="1" prompt="上記で「いる」を選択した方は参加者名を入力してください" sqref="D56:K56" xr:uid="{B45927A5-EC89-4432-8ABA-E6D0E5BBE3E2}"/>
    <dataValidation imeMode="hiragana" allowBlank="1" showInputMessage="1" showErrorMessage="1" prompt="上記で「いる」を選択した方は医師名を入力してください" sqref="D54:K54" xr:uid="{70414CB3-5980-4CF5-9A09-8D6EA16C5884}"/>
    <dataValidation type="list" imeMode="disabled" allowBlank="1" showInputMessage="1" showErrorMessage="1" prompt="勤務先でのロービジョン検査判断料の算定状況を選択してください" sqref="D60:F60" xr:uid="{59D83367-4BE9-4866-BA76-787F6F57BF93}">
      <formula1>"算定している,算定していない"</formula1>
    </dataValidation>
    <dataValidation type="list" imeMode="hiragana" allowBlank="1" showInputMessage="1" showErrorMessage="1" sqref="D64:K64" xr:uid="{6E976F65-4F93-498D-8C0D-BA23BAB4C8AD}">
      <formula1>"実施している,実施予定がある,実施していない"</formula1>
    </dataValidation>
    <dataValidation imeMode="hiragana" allowBlank="1" showInputMessage="1" showErrorMessage="1" promptTitle="現在の勤務先での職種を記入してください" prompt="部署等の記入は不要です" sqref="H16:K16" xr:uid="{10179A8C-5A5D-4FC2-81DC-9EB799403D31}"/>
    <dataValidation imeMode="hiragana" allowBlank="1" showInputMessage="1" showErrorMessage="1" promptTitle="入力項目の移動" prompt="次の入力項目（色付きのセル）へ移動させる場合、Tabキーでの移動が便利です。_x000a__x000a_※Windows の場合、Excel以外でのソフトを使用している場合には当てはまらないこともあります。" sqref="E9:F9" xr:uid="{7E290B0D-D2C3-4C12-B560-EE367DBE5456}"/>
    <dataValidation allowBlank="1" showInputMessage="1" showErrorMessage="1" promptTitle="入力項目の移動" prompt="次の入力項目（色付きのセル）へ移動させる場合、Tabキーでの移動が便利です。_x000a__x000a_※Windows の場合、Excel以外でのソフトを使用している場合には当てはまらないこともあります。" sqref="C5" xr:uid="{DD29EC3F-081D-4554-BBAD-7F442C150363}"/>
    <dataValidation imeMode="hiragana" showErrorMessage="1" sqref="H9:I9" xr:uid="{2E1B0184-A5F2-4539-A858-EA3549A44E23}"/>
    <dataValidation type="custom" imeMode="fullKatakana" allowBlank="1" showInputMessage="1" showErrorMessage="1" errorTitle="全角カタカナ入力" error="全角カタカナでの登録をお願いします" prompt="カナ（全角）入力でお願いします" sqref="I10:K10 F10:G10" xr:uid="{8FCE2632-DEE2-4E69-A29C-4E3F0382F8A9}">
      <formula1>(F10=PHONETIC(F10))</formula1>
    </dataValidation>
    <dataValidation type="list" allowBlank="1" showInputMessage="1" showErrorMessage="1" promptTitle="研修修了者の在籍" prompt="当センターでの受講歴のある方が在籍されいる場合には「いる」を入力してください" sqref="D53:E53 D55:E55" xr:uid="{4F4CA52E-DCB5-4559-ADB4-66882BFC2524}">
      <formula1>"いる,いない"</formula1>
    </dataValidation>
    <dataValidation type="textLength" imeMode="disabled" allowBlank="1" showInputMessage="1" showErrorMessage="1" promptTitle="ハイフンを含めて入力してください" prompt="研修当日連絡がつく電話番号を入力してください_x000a_記入例：04-2995-3100" sqref="D40:F40" xr:uid="{A532B998-2C33-41D0-8F49-A5B62451AFDC}">
      <formula1>12</formula1>
      <formula2>13</formula2>
    </dataValidation>
    <dataValidation type="custom" imeMode="disabled" allowBlank="1" showInputMessage="1" showErrorMessage="1" error="半角英数字を使用してください" promptTitle="パソコンで受信できるものを入力してください。" prompt="※記入誤りが非常に多くなっております。受講決定の可否の連絡に使用しますので、誤りがないように送信前に再度確認してください。_x000a_手入力せずアドレス帳などからコピーペーストを推奨します。" sqref="D41:H41" xr:uid="{4E645F5D-1FF0-4D12-861F-AD299C781831}">
      <formula1>LEN(D41)=LENB(D41)</formula1>
    </dataValidation>
    <dataValidation imeMode="hiragana" allowBlank="1" showInputMessage="1" showErrorMessage="1" promptTitle="公認心理士・臨床心理士以外の心理資格があればご入力ださい" prompt="　" sqref="I29:K29" xr:uid="{4D9E0738-C040-47B6-987D-0B4D382C626D}"/>
    <dataValidation type="list" imeMode="hiragana" allowBlank="1" showInputMessage="1" showErrorMessage="1" promptTitle="心理士資格を入力ください" prompt="記入例：公認心理師、臨床心理士　等" sqref="E29:G29" xr:uid="{FEB9EB19-DEFB-468E-BAD0-694924FD17FC}">
      <formula1>"なし,公認心理士,臨床心理士,公認心理士および臨床心理士"</formula1>
    </dataValidation>
    <dataValidation type="list" imeMode="disabled" allowBlank="1" showInputMessage="1" showErrorMessage="1" prompt="修了証書の希望の有無を選択してください" sqref="D20:E20" xr:uid="{1FB863F9-AF4B-475E-BA5E-1F4F3FE28B34}">
      <formula1>"必要,不要"</formula1>
    </dataValidation>
    <dataValidation type="list" imeMode="disabled" allowBlank="1" showInputMessage="1" showErrorMessage="1" prompt="身体障害者福祉法第15条指定医について選択してください" sqref="D23:E23" xr:uid="{CE6BC100-B418-4865-B298-6DEF03F042BE}">
      <formula1>"該当,非該当"</formula1>
    </dataValidation>
    <dataValidation imeMode="hiragana" allowBlank="1" showInputMessage="1" showErrorMessage="1" promptTitle="勤務先の事業所名称を入力してください" prompt="_x000a_※株式会社○○などの企業にご所属の場合は法人名に入力いただき、事業所は空欄でも構いません。_x000a_社会福祉法人等で、運営されている団体等で、事業所の名称がある場合にはこの欄に入力してください。" sqref="D14:K14" xr:uid="{137CF3F5-4CC8-4A75-B378-8988030D6E38}"/>
    <dataValidation type="list" imeMode="disabled" allowBlank="1" showInputMessage="1" showErrorMessage="1" sqref="D21:E21" xr:uid="{2541774A-EA69-44F1-9A9E-72692F8CB3BD}">
      <formula1>"同意する,同意しない"</formula1>
    </dataValidation>
    <dataValidation type="date" imeMode="disabled" allowBlank="1" showInputMessage="1" showErrorMessage="1" promptTitle="免許取得日を西暦で入力してください。" prompt="_x000a_例：「2000/01/01」_x000a_（表示は2000年1月1日となります）" sqref="D28:F28 D22:F22" xr:uid="{488642C6-9362-4424-88EC-FE00FA175C34}">
      <formula1>7306</formula1>
      <formula2>73050</formula2>
    </dataValidation>
    <dataValidation imeMode="disabled" allowBlank="1" showInputMessage="1" showErrorMessage="1" promptTitle="日本眼科医学会会員番号会員番号の入力" prompt="日本眼科学会より専門医単位の承認を受けた場合、修了された方については専門医単位の登録申請を行いますので、単位登録を希望される方は会員Noをご入力ください。_x000a_なお、学会へは2単位×2日間で申請を行う予定で承認を受ける見込みです。" sqref="D25:G25" xr:uid="{1DAA4DB5-0825-4FDF-A501-2AEBB8BB44ED}"/>
    <dataValidation type="textLength" imeMode="off" operator="equal" allowBlank="1" showInputMessage="1" showErrorMessage="1" promptTitle="7桁の郵便番号を記入願います。" prompt="テキスト資料などの送付先「郵便番号」を入力してください_x000a__x000a_記入例：359-8555" sqref="D37:E37" xr:uid="{EE5BEF4A-3F5B-43D7-9F7E-B290FD086C4B}">
      <formula1>8</formula1>
    </dataValidation>
    <dataValidation type="custom" imeMode="hiragana" allowBlank="1" showInputMessage="1" showErrorMessage="1" errorTitle="文字数オーバー" error="25字以内での登録をお願いします" promptTitle="住所②" prompt="テキスト資料などの送付先「住所」を入力してください_x000a_（上欄に記載できなかった場合）_x000a__x000a_※勤務先名はこの欄には入力しないでください" sqref="D39:H39" xr:uid="{A81DC175-EE10-43FC-BF97-31D30AA39CC6}">
      <formula1>LENB(D39)&lt;51</formula1>
    </dataValidation>
    <dataValidation imeMode="hiragana" allowBlank="1" showInputMessage="1" showErrorMessage="1" promptTitle="過去に当センターの研修会に参加した場合ご記入ください" prompt="年度（和暦)と研修会名称を入力してください" sqref="D19:J19" xr:uid="{1296BDD2-836E-4921-AEC8-D02FA7FEF2D9}"/>
    <dataValidation imeMode="disabled" allowBlank="1" showInputMessage="1" showErrorMessage="1" promptTitle="臨床心理士登録番号の入力" prompt="研修会後ポイント取得に必要な参加証明書を発行しますので、ご希望の方は入力してください" sqref="D31:G31" xr:uid="{3503BD79-86E8-4054-B3DA-6FF0B1643588}"/>
    <dataValidation imeMode="disabled" allowBlank="1" showInputMessage="1" showErrorMessage="1" promptTitle="公認心理士登録番号の入力" prompt="申請が通った場合、テーマ別研修の所定の単位取得が可能となります。ご希望の方は入力してください。" sqref="D32:G32" xr:uid="{FC214E03-80BB-4111-A3FE-D392D205EFBD}"/>
    <dataValidation imeMode="hiragana" allowBlank="1" showInputMessage="1" showErrorMessage="1" promptTitle="心理士資格を入力ください" prompt="記入例：公認心理師、臨床心理士　等" sqref="D29" xr:uid="{632AAF4E-72D1-4F62-92D6-4EE8DA2979F2}"/>
    <dataValidation imeMode="disabled" allowBlank="1" showInputMessage="1" showErrorMessage="1" promptTitle="日本耳鼻咽喉科学会会員番号の入力" prompt="研修会後ポイント取得に必要な参加証明書を発行しますので、ご希望の方は入力してください" sqref="D24:G24" xr:uid="{3A3E2BAA-9890-4D86-9F2E-50D8E6C17E2A}"/>
    <dataValidation type="custom" imeMode="hiragana" allowBlank="1" showInputMessage="1" showErrorMessage="1" errorTitle="文字数オーバー" error="25字以内での登録をお願いします" promptTitle="住所①" prompt="テキスト資料などの送付先「住所」を入力してください" sqref="D38:H38" xr:uid="{49262E7C-8557-4D8E-8C0D-611354EF92B5}">
      <formula1>LENB(D38)&lt;51</formula1>
    </dataValidation>
    <dataValidation type="whole" imeMode="off" allowBlank="1" showInputMessage="1" showErrorMessage="1" sqref="D65:E65" xr:uid="{53A95C16-EAC2-48BF-B3D1-6E5705E65776}">
      <formula1>0</formula1>
      <formula2>10000</formula2>
    </dataValidation>
    <dataValidation type="whole" imeMode="off" allowBlank="1" showInputMessage="1" showErrorMessage="1" errorTitle="数値エラー" error="0から11の間でお願いします" prompt="予定月を入力してください" sqref="I58" xr:uid="{A277E6F2-1D08-4081-B0F6-394812C7D915}">
      <formula1>0</formula1>
      <formula2>11</formula2>
    </dataValidation>
    <dataValidation type="whole" imeMode="disabled" allowBlank="1" showInputMessage="1" showErrorMessage="1" errorTitle="数値エラー" error="0から11の間でお願いします" prompt="おおよその経験年数（月）を入力してください" sqref="I18" xr:uid="{D789715F-B8C5-45C0-B8F5-D0C7F5BD58AF}">
      <formula1>0</formula1>
      <formula2>11</formula2>
    </dataValidation>
    <dataValidation type="whole" imeMode="disabled" allowBlank="1" showInputMessage="1" showErrorMessage="1" errorTitle="数値エラー" error="0から11の間でお願いします" prompt="視能訓練士としてのおおよその経験年数（月）を入力してください" sqref="I33" xr:uid="{28A0EA3B-DC34-456B-952E-237C97637418}">
      <formula1>0</formula1>
      <formula2>11</formula2>
    </dataValidation>
    <dataValidation type="whole" imeMode="off" allowBlank="1" showInputMessage="1" showErrorMessage="1" errorTitle="数値エラー" error="0から11の間でお願いします" prompt="看護業務のおおよその経験年数（月）を入力してください" sqref="I27" xr:uid="{168F701D-B98D-47E1-8A24-9682F537837D}">
      <formula1>0</formula1>
      <formula2>11</formula2>
    </dataValidation>
    <dataValidation type="whole" imeMode="off" allowBlank="1" showInputMessage="1" showErrorMessage="1" prompt="予定年を入力してください" sqref="G58" xr:uid="{012A1CA2-EA96-4259-AE05-6737174AA6D5}">
      <formula1>0</formula1>
      <formula2>80</formula2>
    </dataValidation>
    <dataValidation type="whole" imeMode="off" allowBlank="1" showInputMessage="1" showErrorMessage="1" errorTitle="数値エラー" error="0から11の間でお願いします" prompt="ロービジョンケアのおおよその経験年数（月）を入力してください" sqref="I34" xr:uid="{FD5C17B9-58C5-457C-83AE-852269A9BDAE}">
      <formula1>0</formula1>
      <formula2>11</formula2>
    </dataValidation>
    <dataValidation type="whole" imeMode="off" allowBlank="1" showInputMessage="1" showErrorMessage="1" errorTitle="数値エラー" error="0から11の間でお願いします" prompt="高次脳障害支援のおおよその経験年数（月）を入力してください" sqref="I30" xr:uid="{FE719B3C-B4ED-433B-9D42-EBE54BE17716}">
      <formula1>0</formula1>
      <formula2>11</formula2>
    </dataValidation>
    <dataValidation type="date" imeMode="disabled" allowBlank="1" showInputMessage="1" showErrorMessage="1" promptTitle="西暦で入力してください。" prompt="_x000a_例：「2000/01/01」_x000a_（表示は2000年1月1日となります）" sqref="D11:F11" xr:uid="{2227EA4F-307F-471D-9D46-2C9D25A5A973}">
      <formula1>7306</formula1>
      <formula2>73050</formula2>
    </dataValidation>
    <dataValidation type="whole" imeMode="off" allowBlank="1" showInputMessage="1" showErrorMessage="1" prompt="メールアドレスが自宅が職場なのかを番号で入力してください" sqref="J41" xr:uid="{D34029AF-34BE-491A-9FD8-BD9AC4A73919}">
      <formula1>1</formula1>
      <formula2>2</formula2>
    </dataValidation>
    <dataValidation type="whole" imeMode="off" allowBlank="1" showInputMessage="1" showErrorMessage="1" prompt="テキスト資料・納入告知書・修了証書の送付先（自宅・職場）を番号で入力してください" sqref="J38" xr:uid="{096D1B0B-AE3A-4D51-80AC-FDC3CE5F8E0C}">
      <formula1>1</formula1>
      <formula2>2</formula2>
    </dataValidation>
    <dataValidation type="whole" imeMode="off" allowBlank="1" showInputMessage="1" showErrorMessage="1" prompt="研修当日連絡がつく電話番号が自宅か職場なのかを番号で入力してください" sqref="J40" xr:uid="{F7D6817A-8591-43C4-B7B7-2342DC6557D5}">
      <formula1>1</formula1>
      <formula2>2</formula2>
    </dataValidation>
    <dataValidation type="list" allowBlank="1" showInputMessage="1" showErrorMessage="1" prompt="記入いただいた情報のうち「氏名」「都道府県名」「勤務先」「現職種（現職名）」を研修会の講師に提供することについて、選択してください" sqref="D73:E73" xr:uid="{2DEDC81A-380A-4330-BCA9-16BA23D563C4}">
      <formula1>"同意する,一部同意する,同意しない"</formula1>
    </dataValidation>
    <dataValidation imeMode="hiragana" allowBlank="1" showInputMessage="1" showErrorMessage="1" prompt="上記で「一部同意しない」を選択した方は、一部同意しない項目を「氏名」「都道府県名」「勤務先」「現職種」「現職名」のうちから入力してください" sqref="D76:K76" xr:uid="{27A5CFDF-65BF-4DFE-9A0C-3AEB1A929F79}"/>
    <dataValidation type="list" allowBlank="1" showDropDown="1" showInputMessage="1" showErrorMessage="1" prompt="セルの右にある「▼」ボタンを押してリストから選択してください_x000a__x000a_（下の「キャンセル」）を押してやり直してください）" sqref="N4" xr:uid="{A4CD6DA2-D9FF-423C-8464-29EBFF4BBC4A}">
      <formula1>"自宅,勤務先"</formula1>
    </dataValidation>
    <dataValidation allowBlank="1" showInputMessage="1" showErrorMessage="1" prompt="セルの右にある「▼」ボタンを押してリストから選択してください_x000a__x000a_（下の「キャンセル」）を押してやり直してください）" sqref="M5" xr:uid="{F347D6C7-0F65-4FC0-9EC9-69CE685914E3}"/>
    <dataValidation type="list" allowBlank="1" showInputMessage="1" showErrorMessage="1" sqref="D79:E79" xr:uid="{03B52793-CD43-4F1C-80BB-7EAFE018DF85}">
      <formula1>"同意する,同意しない"</formula1>
    </dataValidation>
    <dataValidation type="list" allowBlank="1" showInputMessage="1" showErrorMessage="1" sqref="F55" xr:uid="{BD86155F-C682-4005-943B-D6447C329ACF}">
      <formula1>"行っている,今後行う予定がある,行う予定はない"</formula1>
    </dataValidation>
    <dataValidation type="list" allowBlank="1" showInputMessage="1" showErrorMessage="1" sqref="J47 F49 D48:E48 H49 F47 H47 F51" xr:uid="{823BA31C-512C-41E8-85A5-A1E542A50BA4}">
      <formula1>"有,無"</formula1>
    </dataValidation>
    <dataValidation showInputMessage="1" showErrorMessage="1" sqref="B56 B74 B76 B52 B58 B54 D47 D49" xr:uid="{B3B2EFA0-8F17-4C82-A45E-DF1EBEEBB774}"/>
    <dataValidation imeMode="disabled" allowBlank="1" showInputMessage="1" showErrorMessage="1" promptTitle="現在の勤務先での職名をご記入ください" prompt="記入例：〇〇科医師、○○係長、主任、サービス管理責任者など" sqref="H31:J32 H24:J25" xr:uid="{025B27F1-EFAC-4885-85C5-89F02FCD0494}"/>
    <dataValidation imeMode="halfAlpha" showInputMessage="1" showErrorMessage="1" errorTitle="経験年数確認" error="この研修会の実施要項で、受講資格の経験年数をご確認ください。" sqref="H27 H18 H33:H34 H58 H30" xr:uid="{52DBA8E6-5980-45C9-808C-A6923581759B}"/>
    <dataValidation imeMode="halfAlpha" showInputMessage="1" showErrorMessage="1" sqref="E33:F34 E30:F30 E27:F27 N22" xr:uid="{2BADED5D-43E2-46E7-8BC3-F00323C3BE78}"/>
    <dataValidation type="custom" imeMode="off" allowBlank="1" showInputMessage="1" showErrorMessage="1" prompt="@も含め半角で正確に入力してください" sqref="M4" xr:uid="{782EEAB6-5C4F-4BE9-A937-AFD0EFBDF230}">
      <formula1>COUNTIF(M4,"*@*")</formula1>
    </dataValidation>
    <dataValidation type="list" allowBlank="1" showInputMessage="1" showErrorMessage="1" sqref="B75 B77:B80 B57 B53 B44:B51 B59:B73 B55 B19:B35" xr:uid="{0B541F27-8DCC-4713-A1FD-0A8F4759E3C4}">
      <formula1>"-,使用"</formula1>
    </dataValidation>
    <dataValidation allowBlank="1" showDropDown="1" showInputMessage="1" showErrorMessage="1" sqref="J4:K4 M54 N4 E47 E49 AU1" xr:uid="{85054A17-0F2A-4303-9EC3-54096E92D1EE}"/>
    <dataValidation imeMode="hiragana" allowBlank="1" showInputMessage="1" showErrorMessage="1" sqref="J5 M42 M55 J60 M78:M80 B81:B85 M61 M86 G55 CC1 J77:J79 J9 J75 G9 J20:J21 F20:G21 G73 J73 J65 F48 D18 M88 F65:G65 H10 G47:G49 BW1 C84:C89 D33:D34 G57 J57 J48 M82 BY1 F23:G23 J23 G77:G79 D27 C35 D30 J55 D36 G75 C66:C72 D63 G60 F53:G53 J53 D81 D58 D89 D66:D70 M84 D83 C49:C50 AI1 AV1 BS1:BU1 BB1 CA1 J51" xr:uid="{5E6B2DCC-5D8A-43B6-AB16-61D42B3267CD}"/>
    <dataValidation imeMode="off" allowBlank="1" showInputMessage="1" showErrorMessage="1" sqref="I38:I39 C81:C83 F37:J37 K5 J39 G40:H40" xr:uid="{0C416B06-BFC2-418D-95DD-23E0B9C58126}"/>
    <dataValidation type="date" imeMode="disabled" allowBlank="1" showInputMessage="1" showErrorMessage="1" sqref="G11 I11:J11 G22 I22:J22 G28 I28:J28" xr:uid="{00139175-B86D-4D18-9FAC-D92DE2DA637A}">
      <formula1>7306</formula1>
      <formula2>73050</formula2>
    </dataValidation>
    <dataValidation imeMode="off" showInputMessage="1" showErrorMessage="1" prompt="@も含め半角で正確に入力してください" sqref="I40:I41" xr:uid="{CFE3978C-B3EB-4DDB-BB6F-5857CAF79754}"/>
    <dataValidation type="textLength" imeMode="hiragana" allowBlank="1" showInputMessage="1" showErrorMessage="1" sqref="I47:I48 H20:I21 H60:I60 H73:I73 H55:I55 H53:I53 H65:I65 H57:I57 H48 AW1 H23:I23 H77:I79 H75:I75 M56 H51:I51" xr:uid="{F727B470-E8ED-49FE-BA5B-2C40EED45065}">
      <formula1>0</formula1>
      <formula2>15</formula2>
    </dataValidation>
    <dataValidation imeMode="hiragana" allowBlank="1" showInputMessage="1" showErrorMessage="1" promptTitle="現在の勤務先での職名をご記入ください" prompt="記入例：〇〇科医師、○○係長、主任、サービス管理責任者など" sqref="H29" xr:uid="{90C687B1-67B0-46D1-91A7-5BBFFFAEAD02}"/>
    <dataValidation imeMode="hiragana" showInputMessage="1" showErrorMessage="1" promptTitle="Tabキー使用のおすすめ" prompt="次の入力項目へは、_x000a_Tabキーで移動します。_x000a__x000a_Enterキーを押すと、そのセルよりも真下の入力可能セルに移動してしまいます。_x000a_　※Windowsキーボードの場合" sqref="A6:B6" xr:uid="{01298291-49C7-4E78-9FBD-691D58454B9D}"/>
  </dataValidations>
  <pageMargins left="0.25" right="0.25" top="0.75" bottom="0.75" header="0.3" footer="0.3"/>
  <pageSetup paperSize="9" orientation="portrait" verticalDpi="0" r:id="rId1"/>
  <headerFooter scaleWithDoc="0"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7E1B6-6507-47C4-8E32-2C1AE87FA428}">
  <sheetPr codeName="Sheet3"/>
  <dimension ref="A1:L784"/>
  <sheetViews>
    <sheetView showGridLines="0" showRowColHeaders="0" zoomScale="117" zoomScaleNormal="115" workbookViewId="0">
      <selection activeCell="A22" sqref="A22:XFD22"/>
    </sheetView>
  </sheetViews>
  <sheetFormatPr defaultColWidth="12.625" defaultRowHeight="18.75"/>
  <cols>
    <col min="1" max="1" width="5" style="432" customWidth="1"/>
    <col min="2" max="2" width="6.75" style="358" hidden="1" customWidth="1"/>
    <col min="3" max="3" width="22.75" style="358" customWidth="1"/>
    <col min="4" max="4" width="3.75" style="358" customWidth="1"/>
    <col min="5" max="5" width="5.875" style="358" customWidth="1"/>
    <col min="6" max="9" width="9.375" style="358" customWidth="1"/>
    <col min="10" max="10" width="7.125" style="432" customWidth="1"/>
    <col min="11" max="12" width="12.625" style="358" hidden="1" customWidth="1"/>
    <col min="13" max="14" width="0" style="358" hidden="1" customWidth="1"/>
    <col min="15" max="16384" width="12.625" style="358"/>
  </cols>
  <sheetData>
    <row r="1" spans="3:12" ht="34.5" customHeight="1">
      <c r="C1" s="356"/>
      <c r="D1" s="356"/>
      <c r="E1" s="357"/>
      <c r="F1" s="357"/>
      <c r="G1" s="357"/>
      <c r="H1" s="357"/>
      <c r="I1" s="357"/>
      <c r="J1" s="357"/>
    </row>
    <row r="2" spans="3:12" ht="25.5" customHeight="1">
      <c r="C2" s="359" t="str">
        <f>IF(LEN(入力フォーム!C6)&gt;0,入力フォーム!C6&amp;" 推薦状","")</f>
        <v>令和7年度 発達障害者地域支援マネジャー研修会（応用研修）【プログラムⅡ】 受講申込書 推薦状</v>
      </c>
      <c r="D2" s="360"/>
      <c r="E2" s="360"/>
      <c r="F2" s="360"/>
      <c r="G2" s="360"/>
      <c r="H2" s="360"/>
      <c r="I2" s="360"/>
      <c r="J2" s="360"/>
    </row>
    <row r="3" spans="3:12" ht="18.75" customHeight="1">
      <c r="C3" s="361"/>
      <c r="D3" s="362"/>
      <c r="E3" s="363"/>
      <c r="F3" s="363"/>
      <c r="G3" s="363"/>
      <c r="H3" s="363"/>
      <c r="I3" s="364"/>
      <c r="J3" s="365"/>
    </row>
    <row r="4" spans="3:12" ht="19.5" customHeight="1">
      <c r="C4" s="366" t="s">
        <v>178</v>
      </c>
      <c r="D4" s="367"/>
      <c r="E4" s="368" t="str">
        <f>IF(LEN(入力フォーム!E9)&gt;0,入力フォーム!E9,"")&amp;"　"&amp;IF(LEN(入力フォーム!H9)&gt;0,入力フォーム!H9,"")</f>
        <v>　</v>
      </c>
      <c r="F4" s="369"/>
      <c r="G4" s="353"/>
      <c r="H4" s="353"/>
      <c r="I4" s="353"/>
      <c r="J4" s="370"/>
    </row>
    <row r="5" spans="3:12" ht="19.5" customHeight="1">
      <c r="C5" s="64" t="s">
        <v>183</v>
      </c>
      <c r="D5" s="367"/>
      <c r="E5" s="368" t="str">
        <f>IF(LEN(入力フォーム!F10)&gt;0,入力フォーム!F10,"")&amp;" "&amp;IF(LEN(入力フォーム!I10)&gt;0,入力フォーム!I10,"")</f>
        <v xml:space="preserve"> </v>
      </c>
      <c r="F5" s="369"/>
      <c r="G5" s="353"/>
      <c r="H5" s="353"/>
      <c r="I5" s="353"/>
      <c r="J5" s="371"/>
      <c r="L5" s="358">
        <f>IF(入力フォーム!B16="未使用",5,IF(入力フォーム!B17="未使用",5,0))</f>
        <v>0</v>
      </c>
    </row>
    <row r="6" spans="3:12" ht="19.5" customHeight="1">
      <c r="C6" s="366" t="s">
        <v>186</v>
      </c>
      <c r="D6" s="372" t="str">
        <f>IF(LEN(入力フォーム!D11)&gt;0,入力フォーム!D11,"")</f>
        <v/>
      </c>
      <c r="E6" s="373"/>
      <c r="F6" s="373"/>
      <c r="G6" s="374" t="str">
        <f>IF(LEN(D6)&gt;0,D6,"")</f>
        <v/>
      </c>
      <c r="H6" s="375"/>
      <c r="I6" s="376"/>
      <c r="J6" s="377"/>
      <c r="L6" s="358">
        <f>IF(入力フォーム!B20="使用",0,5)+IF(入力フォーム!B21="使用",0,5)+IF(入力フォーム!B22="使用",0,5)+IF(入力フォーム!B35="使用",0,5)</f>
        <v>15</v>
      </c>
    </row>
    <row r="7" spans="3:12" ht="52.9" customHeight="1">
      <c r="C7" s="366" t="s">
        <v>303</v>
      </c>
      <c r="D7" s="378" t="str">
        <f>IF(入力フォーム!N7=1,入力フォーム!D13,IF(入力フォーム!N7=2,入力フォーム!D14,IF(入力フォーム!N7=3,入力フォーム!D13 &amp;CHAR(10)&amp; 入力フォーム!D14,"")))&amp;CHAR(10)&amp; 入力フォーム!D15</f>
        <v xml:space="preserve">
</v>
      </c>
      <c r="E7" s="379"/>
      <c r="F7" s="379"/>
      <c r="G7" s="379"/>
      <c r="H7" s="379"/>
      <c r="I7" s="379"/>
      <c r="J7" s="380"/>
    </row>
    <row r="8" spans="3:12" ht="19.5" customHeight="1">
      <c r="C8" s="366" t="str">
        <f>IF(入力フォーム!B16="未使用","-","現職種")</f>
        <v>現職種</v>
      </c>
      <c r="D8" s="378" t="str">
        <f>IF(LEN(入力フォーム!D16)&gt;0,入力フォーム!D16,"")</f>
        <v/>
      </c>
      <c r="E8" s="379"/>
      <c r="F8" s="379"/>
      <c r="G8" s="379"/>
      <c r="H8" s="379"/>
      <c r="I8" s="379"/>
      <c r="J8" s="380"/>
    </row>
    <row r="9" spans="3:12" ht="19.5" customHeight="1">
      <c r="C9" s="366" t="str">
        <f>IF(入力フォーム!B17="未使用","-","現職名（肩書）")</f>
        <v>現職名（肩書）</v>
      </c>
      <c r="D9" s="378" t="str">
        <f>IF(LEN(入力フォーム!D17)&gt;0,入力フォーム!D17,"")</f>
        <v/>
      </c>
      <c r="E9" s="379"/>
      <c r="F9" s="379"/>
      <c r="G9" s="379"/>
      <c r="H9" s="379"/>
      <c r="I9" s="379"/>
      <c r="J9" s="380"/>
    </row>
    <row r="10" spans="3:12" ht="19.5" customHeight="1">
      <c r="C10" s="381" t="s">
        <v>304</v>
      </c>
      <c r="D10" s="382"/>
      <c r="E10" s="383" t="str">
        <f>IF(LEN(入力フォーム!G18)&gt;0,入力フォーム!G18,"")</f>
        <v/>
      </c>
      <c r="F10" s="384"/>
      <c r="G10" s="385" t="s">
        <v>199</v>
      </c>
      <c r="H10" s="386" t="str">
        <f>IF(LEN(入力フォーム!I18)&gt;0,入力フォーム!I18,"")</f>
        <v/>
      </c>
      <c r="I10" s="387" t="s">
        <v>305</v>
      </c>
      <c r="J10" s="388"/>
    </row>
    <row r="11" spans="3:12" ht="19.5" hidden="1" customHeight="1">
      <c r="C11" s="389" t="str">
        <f>IF(入力フォーム!B20="使用","修了証書","-")</f>
        <v>-</v>
      </c>
      <c r="D11" s="390"/>
      <c r="E11" s="383" t="b">
        <f>IF(入力フォーム!B20="使用",IF(LEN(入力フォーム!D20)&gt;0,入力フォーム!D20,""))</f>
        <v>0</v>
      </c>
      <c r="F11" s="384"/>
      <c r="G11" s="391"/>
      <c r="H11" s="392"/>
      <c r="I11" s="392"/>
      <c r="J11" s="393" t="b">
        <v>0</v>
      </c>
    </row>
    <row r="12" spans="3:12" ht="19.5" hidden="1" customHeight="1">
      <c r="C12" s="389" t="str">
        <f>IF(入力フォーム!B21="使用","参加者情報守秘","-")</f>
        <v>-</v>
      </c>
      <c r="D12" s="390"/>
      <c r="E12" s="383" t="str">
        <f>IF(入力フォーム!B21="使用",入力フォーム!D21,"")</f>
        <v/>
      </c>
      <c r="F12" s="384"/>
      <c r="G12" s="391"/>
      <c r="H12" s="392"/>
      <c r="I12" s="392"/>
      <c r="J12" s="393" t="b">
        <v>1</v>
      </c>
    </row>
    <row r="13" spans="3:12" ht="19.5" customHeight="1">
      <c r="C13" s="389" t="str">
        <f>IF(入力フォーム!B22="使用","15条指定医","-")</f>
        <v>-</v>
      </c>
      <c r="D13" s="394" t="str">
        <f>IF(J13=TRUE,"指定","")</f>
        <v/>
      </c>
      <c r="E13" s="383" t="str">
        <f>IF(入力フォーム!B22="使用",IF(LEN(入力フォーム!D23)&gt;0,入力フォーム!D23,""),"")</f>
        <v/>
      </c>
      <c r="F13" s="384"/>
      <c r="G13" s="395" t="str">
        <f>IF(J13=TRUE,"№","")</f>
        <v/>
      </c>
      <c r="H13" s="396" t="str">
        <f>IF(J13=TRUE,#REF!,"")</f>
        <v/>
      </c>
      <c r="I13" s="396"/>
      <c r="J13" s="397" t="b">
        <v>0</v>
      </c>
    </row>
    <row r="14" spans="3:12" ht="27.75" customHeight="1">
      <c r="C14" s="398" t="s">
        <v>306</v>
      </c>
      <c r="D14" s="399"/>
      <c r="E14" s="400"/>
      <c r="F14" s="400"/>
      <c r="G14" s="400"/>
      <c r="H14" s="400"/>
      <c r="I14" s="400"/>
      <c r="J14" s="400"/>
    </row>
    <row r="15" spans="3:12" ht="19.5" customHeight="1">
      <c r="C15" s="381" t="s">
        <v>34</v>
      </c>
      <c r="D15" s="401" t="str">
        <f>IF(LEN(入力フォーム!D37)&gt;0,入力フォーム!D37,"")</f>
        <v/>
      </c>
      <c r="E15" s="402"/>
      <c r="F15" s="402"/>
      <c r="G15" s="402"/>
      <c r="H15" s="402"/>
      <c r="I15" s="402"/>
      <c r="J15" s="403"/>
    </row>
    <row r="16" spans="3:12" ht="37.5" customHeight="1">
      <c r="C16" s="366" t="s">
        <v>35</v>
      </c>
      <c r="D16" s="378" t="str">
        <f>IF(LEN(入力フォーム!D38&amp;入力フォーム!D39)&gt;0,入力フォーム!D38&amp;CHAR(10)&amp;入力フォーム!D39,"")</f>
        <v/>
      </c>
      <c r="E16" s="404"/>
      <c r="F16" s="404"/>
      <c r="G16" s="404"/>
      <c r="H16" s="404"/>
      <c r="I16" s="404"/>
      <c r="J16" s="405" t="str">
        <f>IF(入力フォーム!J38=1,"自宅",IF(入力フォーム!J38=2,"勤務先",""))</f>
        <v/>
      </c>
    </row>
    <row r="17" spans="3:10" ht="19.5" customHeight="1">
      <c r="C17" s="366" t="s">
        <v>37</v>
      </c>
      <c r="D17" s="401" t="str">
        <f>IF(LEN(入力フォーム!D40)&gt;0,入力フォーム!D40,"")</f>
        <v/>
      </c>
      <c r="E17" s="402"/>
      <c r="F17" s="402"/>
      <c r="G17" s="402"/>
      <c r="H17" s="402"/>
      <c r="I17" s="402"/>
      <c r="J17" s="405" t="str">
        <f>IF(入力フォーム!J40=1,"自宅",IF(入力フォーム!J40=2,"勤務先",""))</f>
        <v/>
      </c>
    </row>
    <row r="18" spans="3:10" ht="19.5" customHeight="1">
      <c r="C18" s="366" t="s">
        <v>39</v>
      </c>
      <c r="D18" s="401" t="str">
        <f>IF(LEN(入力フォーム!D41)&gt;0,入力フォーム!D41,"")</f>
        <v/>
      </c>
      <c r="E18" s="402"/>
      <c r="F18" s="402"/>
      <c r="G18" s="402"/>
      <c r="H18" s="402"/>
      <c r="I18" s="402"/>
      <c r="J18" s="405" t="str">
        <f>IF(入力フォーム!J41=1,"自宅",IF(入力フォーム!J41=2,"勤務先",""))</f>
        <v/>
      </c>
    </row>
    <row r="19" spans="3:10" ht="19.5" customHeight="1">
      <c r="C19" s="406" t="str">
        <f>IF(C20="-","","個別質問項目")</f>
        <v>個別質問項目</v>
      </c>
      <c r="D19" s="407"/>
      <c r="E19" s="408"/>
      <c r="F19" s="408"/>
      <c r="G19" s="409"/>
      <c r="H19" s="409"/>
      <c r="I19" s="409"/>
      <c r="J19" s="409"/>
    </row>
    <row r="20" spans="3:10" ht="22.5" customHeight="1">
      <c r="C20" s="389" t="str">
        <f>IF(入力フォーム!B35="使用","受講資格","-")</f>
        <v>受講資格</v>
      </c>
      <c r="D20" s="410" t="str">
        <f>IF(LEN(入力フォーム!C35)&gt;0,IF(LEN(入力フォーム!D35)&gt;0,入力フォーム!D35,""),"")</f>
        <v/>
      </c>
      <c r="E20" s="402"/>
      <c r="F20" s="402"/>
      <c r="G20" s="402"/>
      <c r="H20" s="402"/>
      <c r="I20" s="402"/>
      <c r="J20" s="411"/>
    </row>
    <row r="21" spans="3:10" ht="70.150000000000006" customHeight="1">
      <c r="C21" s="389" t="str">
        <f>IF(入力フォーム!B80="使用","備考","-")</f>
        <v>備考</v>
      </c>
      <c r="D21" s="410" t="str">
        <f>IF(LEN(入力フォーム!C80)&gt;0,IF(LEN(入力フォーム!D80)&gt;0,入力フォーム!D80,""),"")</f>
        <v/>
      </c>
      <c r="E21" s="402"/>
      <c r="F21" s="402"/>
      <c r="G21" s="402"/>
      <c r="H21" s="402"/>
      <c r="I21" s="402"/>
      <c r="J21" s="411"/>
    </row>
    <row r="22" spans="3:10" ht="45.75" hidden="1" customHeight="1">
      <c r="C22" s="412" t="s">
        <v>307</v>
      </c>
      <c r="D22" s="390"/>
      <c r="E22" s="413" t="str">
        <f>IF(入力フォーム!D73="同意する","同意する","")&amp;IF(入力フォーム!D73="一部同意する","一部同意  "&amp;IF(LEN(入力フォーム!D74)&gt;0,"【"&amp;入力フォーム!D74&amp;"を除く】 "," ")," ")&amp;IF(入力フォーム!D73="同意しない","同意しない","")</f>
        <v xml:space="preserve"> </v>
      </c>
      <c r="F22" s="414"/>
      <c r="G22" s="414"/>
      <c r="H22" s="414"/>
      <c r="I22" s="414"/>
      <c r="J22" s="415"/>
    </row>
    <row r="23" spans="3:10" ht="26.25" customHeight="1">
      <c r="C23" s="363"/>
      <c r="D23" s="363"/>
      <c r="J23" s="358"/>
    </row>
    <row r="24" spans="3:10" ht="18.75" customHeight="1">
      <c r="C24" s="416" t="str">
        <f>IF(入力フォーム!N8=25,"【更生相談所長の推薦欄】","（推薦欄）")</f>
        <v>（推薦欄）</v>
      </c>
      <c r="D24" s="417"/>
      <c r="E24" s="418"/>
      <c r="F24" s="418"/>
      <c r="G24" s="418"/>
      <c r="H24" s="418"/>
      <c r="I24" s="418"/>
      <c r="J24" s="419"/>
    </row>
    <row r="25" spans="3:10" ht="26.25" customHeight="1">
      <c r="C25" s="420" t="s">
        <v>308</v>
      </c>
      <c r="D25" s="421"/>
      <c r="E25" s="422"/>
      <c r="F25" s="422"/>
      <c r="G25" s="422"/>
      <c r="H25" s="422"/>
      <c r="I25" s="422"/>
      <c r="J25" s="423"/>
    </row>
    <row r="26" spans="3:10" ht="15" customHeight="1">
      <c r="C26" s="420" t="s">
        <v>309</v>
      </c>
      <c r="D26" s="422"/>
      <c r="E26" s="422"/>
      <c r="F26" s="422"/>
      <c r="G26" s="422"/>
      <c r="H26" s="422"/>
      <c r="I26" s="422"/>
      <c r="J26" s="423"/>
    </row>
    <row r="27" spans="3:10" ht="8.25" customHeight="1">
      <c r="C27" s="420"/>
      <c r="D27" s="422"/>
      <c r="E27" s="422"/>
      <c r="F27" s="422"/>
      <c r="G27" s="422"/>
      <c r="H27" s="422"/>
      <c r="I27" s="422"/>
      <c r="J27" s="423"/>
    </row>
    <row r="28" spans="3:10" ht="39.75" customHeight="1">
      <c r="C28" s="424" t="s">
        <v>310</v>
      </c>
      <c r="D28" s="422"/>
      <c r="E28" s="422"/>
      <c r="F28" s="422"/>
      <c r="G28" s="422"/>
      <c r="H28" s="425"/>
      <c r="I28" s="425"/>
      <c r="J28" s="426" t="s">
        <v>311</v>
      </c>
    </row>
    <row r="29" spans="3:10" ht="12.75" customHeight="1">
      <c r="C29" s="427"/>
      <c r="D29" s="428"/>
      <c r="E29" s="429"/>
      <c r="F29" s="429"/>
      <c r="G29" s="429"/>
      <c r="H29" s="429"/>
      <c r="I29" s="429"/>
      <c r="J29" s="430"/>
    </row>
    <row r="30" spans="3:10" ht="12.75" customHeight="1">
      <c r="C30" s="363"/>
      <c r="D30" s="363"/>
      <c r="J30" s="358"/>
    </row>
    <row r="31" spans="3:10" ht="12.75" customHeight="1">
      <c r="C31" s="363"/>
      <c r="D31" s="363"/>
      <c r="H31" s="431">
        <f ca="1">NOW()</f>
        <v>45945.458185416668</v>
      </c>
      <c r="I31" s="431"/>
      <c r="J31" s="431"/>
    </row>
    <row r="32" spans="3:10" ht="12.75" customHeight="1">
      <c r="C32" s="363"/>
      <c r="D32" s="363"/>
      <c r="J32" s="358"/>
    </row>
    <row r="33" spans="2:9" s="432" customFormat="1" ht="15.75" customHeight="1">
      <c r="B33" s="358"/>
      <c r="C33" s="358"/>
      <c r="D33" s="358"/>
      <c r="E33" s="358"/>
      <c r="F33" s="358"/>
      <c r="G33" s="358"/>
      <c r="H33" s="358"/>
      <c r="I33" s="358"/>
    </row>
    <row r="34" spans="2:9" s="432" customFormat="1" ht="15.75" customHeight="1">
      <c r="B34" s="358"/>
      <c r="C34" s="358"/>
      <c r="D34" s="358"/>
      <c r="E34" s="358"/>
      <c r="F34" s="358"/>
      <c r="G34" s="358"/>
      <c r="H34" s="358"/>
      <c r="I34" s="358"/>
    </row>
    <row r="35" spans="2:9" s="432" customFormat="1" ht="15.75" customHeight="1">
      <c r="B35" s="358"/>
      <c r="C35" s="358"/>
      <c r="D35" s="358"/>
      <c r="E35" s="358"/>
      <c r="F35" s="358"/>
      <c r="G35" s="358"/>
      <c r="H35" s="358"/>
      <c r="I35" s="358"/>
    </row>
    <row r="36" spans="2:9" s="432" customFormat="1" ht="15.75" customHeight="1">
      <c r="B36" s="358"/>
      <c r="C36" s="358"/>
      <c r="D36" s="358"/>
      <c r="E36" s="358"/>
      <c r="F36" s="358"/>
      <c r="G36" s="358"/>
      <c r="H36" s="358"/>
      <c r="I36" s="358"/>
    </row>
    <row r="37" spans="2:9" s="432" customFormat="1" ht="15.75" customHeight="1">
      <c r="B37" s="358"/>
      <c r="C37" s="358"/>
      <c r="D37" s="358"/>
      <c r="E37" s="358"/>
      <c r="F37" s="358"/>
      <c r="G37" s="358"/>
      <c r="H37" s="358"/>
      <c r="I37" s="358"/>
    </row>
    <row r="38" spans="2:9" s="432" customFormat="1" ht="15.75" customHeight="1">
      <c r="B38" s="358"/>
      <c r="C38" s="358"/>
      <c r="D38" s="358"/>
      <c r="E38" s="358"/>
      <c r="F38" s="358"/>
      <c r="G38" s="358"/>
      <c r="H38" s="358"/>
      <c r="I38" s="358"/>
    </row>
    <row r="39" spans="2:9" s="432" customFormat="1" ht="15.75" customHeight="1">
      <c r="B39" s="358"/>
      <c r="C39" s="358"/>
      <c r="D39" s="358"/>
      <c r="E39" s="358"/>
      <c r="F39" s="358"/>
      <c r="G39" s="358"/>
      <c r="H39" s="358"/>
      <c r="I39" s="358"/>
    </row>
    <row r="40" spans="2:9" s="432" customFormat="1" ht="15.75" customHeight="1">
      <c r="B40" s="358"/>
      <c r="C40" s="358"/>
      <c r="D40" s="358"/>
      <c r="E40" s="358"/>
      <c r="F40" s="358"/>
      <c r="G40" s="358"/>
      <c r="H40" s="358"/>
      <c r="I40" s="358"/>
    </row>
    <row r="41" spans="2:9" s="432" customFormat="1" ht="15.75" customHeight="1">
      <c r="B41" s="358"/>
      <c r="C41" s="358"/>
      <c r="D41" s="358"/>
      <c r="E41" s="358"/>
      <c r="F41" s="358"/>
      <c r="G41" s="358"/>
      <c r="H41" s="358"/>
      <c r="I41" s="358"/>
    </row>
    <row r="42" spans="2:9" s="432" customFormat="1" ht="15.75" customHeight="1">
      <c r="B42" s="358"/>
      <c r="C42" s="358"/>
      <c r="D42" s="358"/>
      <c r="E42" s="358"/>
      <c r="F42" s="358"/>
      <c r="G42" s="358"/>
      <c r="H42" s="358"/>
      <c r="I42" s="358"/>
    </row>
    <row r="43" spans="2:9" s="432" customFormat="1" ht="15.75" customHeight="1">
      <c r="B43" s="358"/>
      <c r="C43" s="358"/>
      <c r="D43" s="358"/>
      <c r="E43" s="358"/>
      <c r="F43" s="358"/>
      <c r="G43" s="358"/>
      <c r="H43" s="358"/>
      <c r="I43" s="358"/>
    </row>
    <row r="44" spans="2:9" s="432" customFormat="1" ht="15.75" customHeight="1">
      <c r="B44" s="358"/>
      <c r="C44" s="358"/>
      <c r="D44" s="358"/>
      <c r="E44" s="358"/>
      <c r="F44" s="358"/>
      <c r="G44" s="358"/>
      <c r="H44" s="358"/>
      <c r="I44" s="358"/>
    </row>
    <row r="45" spans="2:9" s="432" customFormat="1" ht="15.75" customHeight="1">
      <c r="B45" s="358"/>
      <c r="C45" s="358"/>
      <c r="D45" s="358"/>
      <c r="E45" s="358"/>
      <c r="F45" s="358"/>
      <c r="G45" s="358"/>
      <c r="H45" s="358"/>
      <c r="I45" s="358"/>
    </row>
    <row r="46" spans="2:9" s="432" customFormat="1" ht="15.75" customHeight="1">
      <c r="B46" s="358"/>
      <c r="C46" s="358"/>
      <c r="D46" s="358"/>
      <c r="E46" s="358"/>
      <c r="F46" s="358"/>
      <c r="G46" s="358"/>
      <c r="H46" s="358"/>
      <c r="I46" s="358"/>
    </row>
    <row r="47" spans="2:9" s="432" customFormat="1" ht="15.75" customHeight="1">
      <c r="B47" s="358"/>
      <c r="C47" s="358"/>
      <c r="D47" s="358"/>
      <c r="E47" s="358"/>
      <c r="F47" s="358"/>
      <c r="G47" s="358"/>
      <c r="H47" s="358"/>
      <c r="I47" s="358"/>
    </row>
    <row r="48" spans="2:9" s="432" customFormat="1" ht="15.75" customHeight="1">
      <c r="B48" s="358"/>
      <c r="C48" s="358"/>
      <c r="D48" s="358"/>
      <c r="E48" s="358"/>
      <c r="F48" s="358"/>
      <c r="G48" s="358"/>
      <c r="H48" s="358"/>
      <c r="I48" s="358"/>
    </row>
    <row r="49" spans="2:9" s="432" customFormat="1" ht="15.75" customHeight="1">
      <c r="B49" s="358"/>
      <c r="C49" s="358"/>
      <c r="D49" s="358"/>
      <c r="E49" s="358"/>
      <c r="F49" s="358"/>
      <c r="G49" s="358"/>
      <c r="H49" s="358"/>
      <c r="I49" s="358"/>
    </row>
    <row r="50" spans="2:9" s="432" customFormat="1" ht="15.75" customHeight="1">
      <c r="B50" s="358"/>
      <c r="C50" s="358"/>
      <c r="D50" s="358"/>
      <c r="E50" s="358"/>
      <c r="F50" s="358"/>
      <c r="G50" s="358"/>
      <c r="H50" s="358"/>
      <c r="I50" s="358"/>
    </row>
    <row r="51" spans="2:9" s="432" customFormat="1" ht="15.75" customHeight="1">
      <c r="B51" s="358"/>
      <c r="C51" s="358"/>
      <c r="D51" s="358"/>
      <c r="E51" s="358"/>
      <c r="F51" s="358"/>
      <c r="G51" s="358"/>
      <c r="H51" s="358"/>
      <c r="I51" s="358"/>
    </row>
    <row r="52" spans="2:9" s="432" customFormat="1" ht="15.75" customHeight="1">
      <c r="B52" s="358"/>
      <c r="C52" s="358"/>
      <c r="D52" s="358"/>
      <c r="E52" s="358"/>
      <c r="F52" s="358"/>
      <c r="G52" s="358"/>
      <c r="H52" s="358"/>
      <c r="I52" s="358"/>
    </row>
    <row r="53" spans="2:9" s="432" customFormat="1" ht="15.75" customHeight="1">
      <c r="B53" s="358"/>
      <c r="C53" s="358"/>
      <c r="D53" s="358"/>
      <c r="E53" s="358"/>
      <c r="F53" s="358"/>
      <c r="G53" s="358"/>
      <c r="H53" s="358"/>
      <c r="I53" s="358"/>
    </row>
    <row r="54" spans="2:9" s="432" customFormat="1" ht="15.75" customHeight="1">
      <c r="B54" s="358"/>
      <c r="C54" s="358"/>
      <c r="D54" s="358"/>
      <c r="E54" s="358"/>
      <c r="F54" s="358"/>
      <c r="G54" s="358"/>
      <c r="H54" s="358"/>
      <c r="I54" s="358"/>
    </row>
    <row r="55" spans="2:9" s="432" customFormat="1" ht="15.75" customHeight="1">
      <c r="B55" s="358"/>
      <c r="C55" s="358"/>
      <c r="D55" s="358"/>
      <c r="E55" s="358"/>
      <c r="F55" s="358"/>
      <c r="G55" s="358"/>
      <c r="H55" s="358"/>
      <c r="I55" s="358"/>
    </row>
    <row r="56" spans="2:9" s="432" customFormat="1" ht="15.75" customHeight="1">
      <c r="B56" s="358"/>
      <c r="C56" s="358"/>
      <c r="D56" s="358"/>
      <c r="E56" s="358"/>
      <c r="F56" s="358"/>
      <c r="G56" s="358"/>
      <c r="H56" s="358"/>
      <c r="I56" s="358"/>
    </row>
    <row r="57" spans="2:9" s="432" customFormat="1" ht="15.75" customHeight="1">
      <c r="B57" s="358"/>
      <c r="C57" s="358"/>
      <c r="D57" s="358"/>
      <c r="E57" s="358"/>
      <c r="F57" s="358"/>
      <c r="G57" s="358"/>
      <c r="H57" s="358"/>
      <c r="I57" s="358"/>
    </row>
    <row r="58" spans="2:9" s="432" customFormat="1" ht="15.75" customHeight="1">
      <c r="B58" s="358"/>
      <c r="C58" s="358"/>
      <c r="D58" s="358"/>
      <c r="E58" s="358"/>
      <c r="F58" s="358"/>
      <c r="G58" s="358"/>
      <c r="H58" s="358"/>
      <c r="I58" s="358"/>
    </row>
    <row r="59" spans="2:9" s="432" customFormat="1" ht="15.75" customHeight="1">
      <c r="B59" s="358"/>
      <c r="C59" s="358"/>
      <c r="D59" s="358"/>
      <c r="E59" s="358"/>
      <c r="F59" s="358"/>
      <c r="G59" s="358"/>
      <c r="H59" s="358"/>
      <c r="I59" s="358"/>
    </row>
    <row r="60" spans="2:9" s="432" customFormat="1" ht="15.75" customHeight="1">
      <c r="B60" s="358"/>
      <c r="C60" s="358"/>
      <c r="D60" s="358"/>
      <c r="E60" s="358"/>
      <c r="F60" s="358"/>
      <c r="G60" s="358"/>
      <c r="H60" s="358"/>
      <c r="I60" s="358"/>
    </row>
    <row r="61" spans="2:9" s="432" customFormat="1" ht="15.75" customHeight="1">
      <c r="B61" s="358"/>
      <c r="C61" s="358"/>
      <c r="D61" s="358"/>
      <c r="E61" s="358"/>
      <c r="F61" s="358"/>
      <c r="G61" s="358"/>
      <c r="H61" s="358"/>
      <c r="I61" s="358"/>
    </row>
    <row r="62" spans="2:9" s="432" customFormat="1" ht="15.75" customHeight="1">
      <c r="B62" s="358"/>
      <c r="C62" s="358"/>
      <c r="D62" s="358"/>
      <c r="E62" s="358"/>
      <c r="F62" s="358"/>
      <c r="G62" s="358"/>
      <c r="H62" s="358"/>
      <c r="I62" s="358"/>
    </row>
    <row r="63" spans="2:9" s="432" customFormat="1" ht="15.75" customHeight="1">
      <c r="B63" s="358"/>
      <c r="C63" s="358"/>
      <c r="D63" s="358"/>
      <c r="E63" s="358"/>
      <c r="F63" s="358"/>
      <c r="G63" s="358"/>
      <c r="H63" s="358"/>
      <c r="I63" s="358"/>
    </row>
    <row r="64" spans="2:9" s="432" customFormat="1" ht="15.75" customHeight="1">
      <c r="B64" s="358"/>
      <c r="C64" s="358"/>
      <c r="D64" s="358"/>
      <c r="E64" s="358"/>
      <c r="F64" s="358"/>
      <c r="G64" s="358"/>
      <c r="H64" s="358"/>
      <c r="I64" s="358"/>
    </row>
    <row r="65" spans="2:9" s="432" customFormat="1" ht="15.75" customHeight="1">
      <c r="B65" s="358"/>
      <c r="C65" s="358"/>
      <c r="D65" s="358"/>
      <c r="E65" s="358"/>
      <c r="F65" s="358"/>
      <c r="G65" s="358"/>
      <c r="H65" s="358"/>
      <c r="I65" s="358"/>
    </row>
    <row r="66" spans="2:9" s="432" customFormat="1" ht="15.75" customHeight="1">
      <c r="B66" s="358"/>
      <c r="C66" s="358"/>
      <c r="D66" s="358"/>
      <c r="E66" s="358"/>
      <c r="F66" s="358"/>
      <c r="G66" s="358"/>
      <c r="H66" s="358"/>
      <c r="I66" s="358"/>
    </row>
    <row r="67" spans="2:9" s="432" customFormat="1" ht="15.75" customHeight="1">
      <c r="B67" s="358"/>
      <c r="C67" s="358"/>
      <c r="D67" s="358"/>
      <c r="E67" s="358"/>
      <c r="F67" s="358"/>
      <c r="G67" s="358"/>
      <c r="H67" s="358"/>
      <c r="I67" s="358"/>
    </row>
    <row r="68" spans="2:9" s="432" customFormat="1" ht="15.75" customHeight="1">
      <c r="B68" s="358"/>
      <c r="C68" s="358"/>
      <c r="D68" s="358"/>
      <c r="E68" s="358"/>
      <c r="F68" s="358"/>
      <c r="G68" s="358"/>
      <c r="H68" s="358"/>
      <c r="I68" s="358"/>
    </row>
    <row r="69" spans="2:9" s="432" customFormat="1" ht="15.75" customHeight="1">
      <c r="B69" s="358"/>
      <c r="C69" s="358"/>
      <c r="D69" s="358"/>
      <c r="E69" s="358"/>
      <c r="F69" s="358"/>
      <c r="G69" s="358"/>
      <c r="H69" s="358"/>
      <c r="I69" s="358"/>
    </row>
    <row r="70" spans="2:9" s="432" customFormat="1" ht="15.75" customHeight="1">
      <c r="B70" s="358"/>
      <c r="C70" s="358"/>
      <c r="D70" s="358"/>
      <c r="E70" s="358"/>
      <c r="F70" s="358"/>
      <c r="G70" s="358"/>
      <c r="H70" s="358"/>
      <c r="I70" s="358"/>
    </row>
    <row r="71" spans="2:9" s="432" customFormat="1" ht="15.75" customHeight="1">
      <c r="B71" s="358"/>
      <c r="C71" s="358"/>
      <c r="D71" s="358"/>
      <c r="E71" s="358"/>
      <c r="F71" s="358"/>
      <c r="G71" s="358"/>
      <c r="H71" s="358"/>
      <c r="I71" s="358"/>
    </row>
    <row r="72" spans="2:9" s="432" customFormat="1" ht="15.75" hidden="1" customHeight="1">
      <c r="B72" s="358"/>
      <c r="C72" s="358"/>
      <c r="D72" s="358"/>
      <c r="E72" s="358"/>
      <c r="F72" s="358"/>
      <c r="G72" s="358"/>
      <c r="H72" s="358"/>
      <c r="I72" s="358"/>
    </row>
    <row r="73" spans="2:9" s="432" customFormat="1" ht="15.75" customHeight="1">
      <c r="B73" s="358"/>
      <c r="C73" s="358"/>
      <c r="D73" s="358"/>
      <c r="E73" s="358"/>
      <c r="F73" s="358"/>
      <c r="G73" s="358"/>
      <c r="H73" s="358"/>
      <c r="I73" s="358"/>
    </row>
    <row r="74" spans="2:9" s="432" customFormat="1" ht="15.75" customHeight="1">
      <c r="B74" s="358"/>
      <c r="C74" s="358"/>
      <c r="D74" s="358"/>
      <c r="E74" s="358"/>
      <c r="F74" s="358"/>
      <c r="G74" s="358"/>
      <c r="H74" s="358"/>
      <c r="I74" s="358"/>
    </row>
    <row r="75" spans="2:9" s="432" customFormat="1" ht="15.75" customHeight="1">
      <c r="B75" s="358"/>
      <c r="C75" s="358"/>
      <c r="D75" s="358"/>
      <c r="E75" s="358"/>
      <c r="F75" s="358"/>
      <c r="G75" s="358"/>
      <c r="H75" s="358"/>
      <c r="I75" s="358"/>
    </row>
    <row r="76" spans="2:9" s="432" customFormat="1" ht="15.75" customHeight="1">
      <c r="B76" s="358"/>
      <c r="C76" s="358"/>
      <c r="D76" s="358"/>
      <c r="E76" s="358"/>
      <c r="F76" s="358"/>
      <c r="G76" s="358"/>
      <c r="H76" s="358"/>
      <c r="I76" s="358"/>
    </row>
    <row r="77" spans="2:9" s="432" customFormat="1" ht="15.75" customHeight="1">
      <c r="B77" s="358"/>
      <c r="C77" s="358"/>
      <c r="D77" s="358"/>
      <c r="E77" s="358"/>
      <c r="F77" s="358"/>
      <c r="G77" s="358"/>
      <c r="H77" s="358"/>
      <c r="I77" s="358"/>
    </row>
    <row r="78" spans="2:9" s="432" customFormat="1" ht="15.75" customHeight="1">
      <c r="B78" s="358"/>
      <c r="C78" s="358"/>
      <c r="D78" s="358"/>
      <c r="E78" s="358"/>
      <c r="F78" s="358"/>
      <c r="G78" s="358"/>
      <c r="H78" s="358"/>
      <c r="I78" s="358"/>
    </row>
    <row r="79" spans="2:9" s="432" customFormat="1" ht="15.75" customHeight="1">
      <c r="B79" s="358"/>
      <c r="C79" s="358"/>
      <c r="D79" s="358"/>
      <c r="E79" s="358"/>
      <c r="F79" s="358"/>
      <c r="G79" s="358"/>
      <c r="H79" s="358"/>
      <c r="I79" s="358"/>
    </row>
    <row r="80" spans="2:9" s="432" customFormat="1" ht="15.75" customHeight="1">
      <c r="B80" s="358"/>
      <c r="C80" s="358"/>
      <c r="D80" s="358"/>
      <c r="E80" s="358"/>
      <c r="F80" s="358"/>
      <c r="G80" s="358"/>
      <c r="H80" s="358"/>
      <c r="I80" s="358"/>
    </row>
    <row r="81" spans="2:9" s="432" customFormat="1" ht="15.75" customHeight="1">
      <c r="B81" s="358"/>
      <c r="C81" s="358"/>
      <c r="D81" s="358"/>
      <c r="E81" s="358"/>
      <c r="F81" s="358"/>
      <c r="G81" s="358"/>
      <c r="H81" s="358"/>
      <c r="I81" s="358"/>
    </row>
    <row r="82" spans="2:9" s="432" customFormat="1" ht="15.75" customHeight="1">
      <c r="B82" s="358"/>
      <c r="C82" s="358"/>
      <c r="D82" s="358"/>
      <c r="E82" s="358"/>
      <c r="F82" s="358"/>
      <c r="G82" s="358"/>
      <c r="H82" s="358"/>
      <c r="I82" s="358"/>
    </row>
    <row r="83" spans="2:9" s="432" customFormat="1" ht="15.75" customHeight="1">
      <c r="B83" s="358"/>
      <c r="C83" s="358"/>
      <c r="D83" s="358"/>
      <c r="E83" s="358"/>
      <c r="F83" s="358"/>
      <c r="G83" s="358"/>
      <c r="H83" s="358"/>
      <c r="I83" s="358"/>
    </row>
    <row r="84" spans="2:9" s="432" customFormat="1" ht="15.75" customHeight="1">
      <c r="B84" s="358"/>
      <c r="C84" s="358"/>
      <c r="D84" s="358"/>
      <c r="E84" s="358"/>
      <c r="F84" s="358"/>
      <c r="G84" s="358"/>
      <c r="H84" s="358"/>
      <c r="I84" s="358"/>
    </row>
    <row r="85" spans="2:9" s="432" customFormat="1" ht="15.75" customHeight="1">
      <c r="B85" s="358"/>
      <c r="C85" s="358"/>
      <c r="D85" s="358"/>
      <c r="E85" s="358"/>
      <c r="F85" s="358"/>
      <c r="G85" s="358"/>
      <c r="H85" s="358"/>
      <c r="I85" s="358"/>
    </row>
    <row r="86" spans="2:9" s="432" customFormat="1" ht="15.75" customHeight="1">
      <c r="B86" s="358"/>
      <c r="C86" s="358"/>
      <c r="D86" s="358"/>
      <c r="E86" s="358"/>
      <c r="F86" s="358"/>
      <c r="G86" s="358"/>
      <c r="H86" s="358"/>
      <c r="I86" s="358"/>
    </row>
    <row r="87" spans="2:9" s="432" customFormat="1" ht="15.75" customHeight="1">
      <c r="B87" s="358"/>
      <c r="C87" s="358"/>
      <c r="D87" s="358"/>
      <c r="E87" s="358"/>
      <c r="F87" s="358"/>
      <c r="G87" s="358"/>
      <c r="H87" s="358"/>
      <c r="I87" s="358"/>
    </row>
    <row r="88" spans="2:9" s="432" customFormat="1" ht="15.75" customHeight="1">
      <c r="B88" s="358"/>
      <c r="C88" s="358"/>
      <c r="D88" s="358"/>
      <c r="E88" s="358"/>
      <c r="F88" s="358"/>
      <c r="G88" s="358"/>
      <c r="H88" s="358"/>
      <c r="I88" s="358"/>
    </row>
    <row r="89" spans="2:9" s="432" customFormat="1" ht="15.75" customHeight="1">
      <c r="B89" s="358"/>
      <c r="C89" s="358"/>
      <c r="D89" s="358"/>
      <c r="E89" s="358"/>
      <c r="F89" s="358"/>
      <c r="G89" s="358"/>
      <c r="H89" s="358"/>
      <c r="I89" s="358"/>
    </row>
    <row r="90" spans="2:9" s="432" customFormat="1" ht="15.75" customHeight="1">
      <c r="B90" s="358"/>
      <c r="C90" s="358"/>
      <c r="D90" s="358"/>
      <c r="E90" s="358"/>
      <c r="F90" s="358"/>
      <c r="G90" s="358"/>
      <c r="H90" s="358"/>
      <c r="I90" s="358"/>
    </row>
    <row r="91" spans="2:9" s="432" customFormat="1" ht="15.75" customHeight="1">
      <c r="B91" s="358"/>
      <c r="C91" s="358"/>
      <c r="D91" s="358"/>
      <c r="E91" s="358"/>
      <c r="F91" s="358"/>
      <c r="G91" s="358"/>
      <c r="H91" s="358"/>
      <c r="I91" s="358"/>
    </row>
    <row r="92" spans="2:9" s="432" customFormat="1" ht="15.75" customHeight="1">
      <c r="B92" s="358"/>
      <c r="C92" s="358"/>
      <c r="D92" s="358"/>
      <c r="E92" s="358"/>
      <c r="F92" s="358"/>
      <c r="G92" s="358"/>
      <c r="H92" s="358"/>
      <c r="I92" s="358"/>
    </row>
    <row r="93" spans="2:9" s="432" customFormat="1" ht="15.75" customHeight="1">
      <c r="B93" s="358"/>
      <c r="C93" s="358"/>
      <c r="D93" s="358"/>
      <c r="E93" s="358"/>
      <c r="F93" s="358"/>
      <c r="G93" s="358"/>
      <c r="H93" s="358"/>
      <c r="I93" s="358"/>
    </row>
    <row r="94" spans="2:9" s="432" customFormat="1" ht="15.75" customHeight="1">
      <c r="B94" s="358"/>
      <c r="C94" s="358"/>
      <c r="D94" s="358"/>
      <c r="E94" s="358"/>
      <c r="F94" s="358"/>
      <c r="G94" s="358"/>
      <c r="H94" s="358"/>
      <c r="I94" s="358"/>
    </row>
    <row r="95" spans="2:9" s="432" customFormat="1" ht="15.75" customHeight="1">
      <c r="B95" s="358"/>
      <c r="C95" s="358"/>
      <c r="D95" s="358"/>
      <c r="E95" s="358"/>
      <c r="F95" s="358"/>
      <c r="G95" s="358"/>
      <c r="H95" s="358"/>
      <c r="I95" s="358"/>
    </row>
    <row r="96" spans="2:9" s="432" customFormat="1" ht="15.75" customHeight="1">
      <c r="B96" s="358"/>
      <c r="C96" s="358"/>
      <c r="D96" s="358"/>
      <c r="E96" s="358"/>
      <c r="F96" s="358"/>
      <c r="G96" s="358"/>
      <c r="H96" s="358"/>
      <c r="I96" s="358"/>
    </row>
    <row r="97" spans="2:9" s="432" customFormat="1" ht="15.75" customHeight="1">
      <c r="B97" s="358"/>
      <c r="C97" s="358"/>
      <c r="D97" s="358"/>
      <c r="E97" s="358"/>
      <c r="F97" s="358"/>
      <c r="G97" s="358"/>
      <c r="H97" s="358"/>
      <c r="I97" s="358"/>
    </row>
    <row r="98" spans="2:9" s="432" customFormat="1" ht="15.75" customHeight="1">
      <c r="B98" s="358"/>
      <c r="C98" s="358"/>
      <c r="D98" s="358"/>
      <c r="E98" s="358"/>
      <c r="F98" s="358"/>
      <c r="G98" s="358"/>
      <c r="H98" s="358"/>
      <c r="I98" s="358"/>
    </row>
    <row r="99" spans="2:9" s="432" customFormat="1" ht="15.75" customHeight="1">
      <c r="B99" s="358"/>
      <c r="C99" s="358"/>
      <c r="D99" s="358"/>
      <c r="E99" s="358"/>
      <c r="F99" s="358"/>
      <c r="G99" s="358"/>
      <c r="H99" s="358"/>
      <c r="I99" s="358"/>
    </row>
    <row r="100" spans="2:9" s="432" customFormat="1" ht="15.75" customHeight="1">
      <c r="B100" s="358"/>
      <c r="C100" s="358"/>
      <c r="D100" s="358"/>
      <c r="E100" s="358"/>
      <c r="F100" s="358"/>
      <c r="G100" s="358"/>
      <c r="H100" s="358"/>
      <c r="I100" s="358"/>
    </row>
    <row r="101" spans="2:9" s="432" customFormat="1" ht="15.75" customHeight="1">
      <c r="B101" s="358"/>
      <c r="C101" s="358"/>
      <c r="D101" s="358"/>
      <c r="E101" s="358"/>
      <c r="F101" s="358"/>
      <c r="G101" s="358"/>
      <c r="H101" s="358"/>
      <c r="I101" s="358"/>
    </row>
    <row r="102" spans="2:9" s="432" customFormat="1" ht="15.75" customHeight="1">
      <c r="B102" s="358"/>
      <c r="C102" s="358"/>
      <c r="D102" s="358"/>
      <c r="E102" s="358"/>
      <c r="F102" s="358"/>
      <c r="G102" s="358"/>
      <c r="H102" s="358"/>
      <c r="I102" s="358"/>
    </row>
    <row r="103" spans="2:9" s="432" customFormat="1" ht="15.75" customHeight="1">
      <c r="B103" s="358"/>
      <c r="C103" s="358"/>
      <c r="D103" s="358"/>
      <c r="E103" s="358"/>
      <c r="F103" s="358"/>
      <c r="G103" s="358"/>
      <c r="H103" s="358"/>
      <c r="I103" s="358"/>
    </row>
    <row r="104" spans="2:9" s="432" customFormat="1" ht="15.75" customHeight="1">
      <c r="B104" s="358"/>
      <c r="C104" s="358"/>
      <c r="D104" s="358"/>
      <c r="E104" s="358"/>
      <c r="F104" s="358"/>
      <c r="G104" s="358"/>
      <c r="H104" s="358"/>
      <c r="I104" s="358"/>
    </row>
    <row r="105" spans="2:9" s="432" customFormat="1" ht="15.75" customHeight="1">
      <c r="B105" s="358"/>
      <c r="C105" s="358"/>
      <c r="D105" s="358"/>
      <c r="E105" s="358"/>
      <c r="F105" s="358"/>
      <c r="G105" s="358"/>
      <c r="H105" s="358"/>
      <c r="I105" s="358"/>
    </row>
    <row r="106" spans="2:9" s="432" customFormat="1" ht="15.75" customHeight="1">
      <c r="B106" s="358"/>
      <c r="C106" s="358"/>
      <c r="D106" s="358"/>
      <c r="E106" s="358"/>
      <c r="F106" s="358"/>
      <c r="G106" s="358"/>
      <c r="H106" s="358"/>
      <c r="I106" s="358"/>
    </row>
    <row r="107" spans="2:9" s="432" customFormat="1" ht="15.75" customHeight="1">
      <c r="B107" s="358"/>
      <c r="C107" s="358"/>
      <c r="D107" s="358"/>
      <c r="E107" s="358"/>
      <c r="F107" s="358"/>
      <c r="G107" s="358"/>
      <c r="H107" s="358"/>
      <c r="I107" s="358"/>
    </row>
    <row r="108" spans="2:9" s="432" customFormat="1" ht="15.75" customHeight="1">
      <c r="B108" s="358"/>
      <c r="C108" s="358"/>
      <c r="D108" s="358"/>
      <c r="E108" s="358"/>
      <c r="F108" s="358"/>
      <c r="G108" s="358"/>
      <c r="H108" s="358"/>
      <c r="I108" s="358"/>
    </row>
    <row r="109" spans="2:9" s="432" customFormat="1" ht="15.75" customHeight="1">
      <c r="B109" s="358"/>
      <c r="C109" s="358"/>
      <c r="D109" s="358"/>
      <c r="E109" s="358"/>
      <c r="F109" s="358"/>
      <c r="G109" s="358"/>
      <c r="H109" s="358"/>
      <c r="I109" s="358"/>
    </row>
    <row r="110" spans="2:9" s="432" customFormat="1" ht="15.75" customHeight="1">
      <c r="B110" s="358"/>
      <c r="C110" s="358"/>
      <c r="D110" s="358"/>
      <c r="E110" s="358"/>
      <c r="F110" s="358"/>
      <c r="G110" s="358"/>
      <c r="H110" s="358"/>
      <c r="I110" s="358"/>
    </row>
    <row r="111" spans="2:9" s="432" customFormat="1" ht="15.75" customHeight="1">
      <c r="B111" s="358"/>
      <c r="C111" s="358"/>
      <c r="D111" s="358"/>
      <c r="E111" s="358"/>
      <c r="F111" s="358"/>
      <c r="G111" s="358"/>
      <c r="H111" s="358"/>
      <c r="I111" s="358"/>
    </row>
    <row r="112" spans="2:9" s="432" customFormat="1" ht="15.75" customHeight="1">
      <c r="B112" s="358"/>
      <c r="C112" s="358"/>
      <c r="D112" s="358"/>
      <c r="E112" s="358"/>
      <c r="F112" s="358"/>
      <c r="G112" s="358"/>
      <c r="H112" s="358"/>
      <c r="I112" s="358"/>
    </row>
    <row r="113" spans="2:9" s="432" customFormat="1" ht="15.75" customHeight="1">
      <c r="B113" s="358"/>
      <c r="C113" s="358"/>
      <c r="D113" s="358"/>
      <c r="E113" s="358"/>
      <c r="F113" s="358"/>
      <c r="G113" s="358"/>
      <c r="H113" s="358"/>
      <c r="I113" s="358"/>
    </row>
    <row r="114" spans="2:9" s="432" customFormat="1" ht="15.75" customHeight="1">
      <c r="B114" s="358"/>
      <c r="C114" s="358"/>
      <c r="D114" s="358"/>
      <c r="E114" s="358"/>
      <c r="F114" s="358"/>
      <c r="G114" s="358"/>
      <c r="H114" s="358"/>
      <c r="I114" s="358"/>
    </row>
    <row r="115" spans="2:9" s="432" customFormat="1" ht="15.75" customHeight="1">
      <c r="B115" s="358"/>
      <c r="C115" s="358"/>
      <c r="D115" s="358"/>
      <c r="E115" s="358"/>
      <c r="F115" s="358"/>
      <c r="G115" s="358"/>
      <c r="H115" s="358"/>
      <c r="I115" s="358"/>
    </row>
    <row r="116" spans="2:9" s="432" customFormat="1" ht="15.75" customHeight="1">
      <c r="B116" s="358"/>
      <c r="C116" s="358"/>
      <c r="D116" s="358"/>
      <c r="E116" s="358"/>
      <c r="F116" s="358"/>
      <c r="G116" s="358"/>
      <c r="H116" s="358"/>
      <c r="I116" s="358"/>
    </row>
    <row r="117" spans="2:9" s="432" customFormat="1" ht="15.75" customHeight="1">
      <c r="B117" s="358"/>
      <c r="C117" s="358"/>
      <c r="D117" s="358"/>
      <c r="E117" s="358"/>
      <c r="F117" s="358"/>
      <c r="G117" s="358"/>
      <c r="H117" s="358"/>
      <c r="I117" s="358"/>
    </row>
    <row r="118" spans="2:9" s="432" customFormat="1" ht="15.75" customHeight="1">
      <c r="B118" s="358"/>
      <c r="C118" s="358"/>
      <c r="D118" s="358"/>
      <c r="E118" s="358"/>
      <c r="F118" s="358"/>
      <c r="G118" s="358"/>
      <c r="H118" s="358"/>
      <c r="I118" s="358"/>
    </row>
    <row r="119" spans="2:9" s="432" customFormat="1" ht="15.75" customHeight="1">
      <c r="B119" s="358"/>
      <c r="C119" s="358"/>
      <c r="D119" s="358"/>
      <c r="E119" s="358"/>
      <c r="F119" s="358"/>
      <c r="G119" s="358"/>
      <c r="H119" s="358"/>
      <c r="I119" s="358"/>
    </row>
    <row r="120" spans="2:9" s="432" customFormat="1" ht="15.75" customHeight="1">
      <c r="B120" s="358"/>
      <c r="C120" s="358"/>
      <c r="D120" s="358"/>
      <c r="E120" s="358"/>
      <c r="F120" s="358"/>
      <c r="G120" s="358"/>
      <c r="H120" s="358"/>
      <c r="I120" s="358"/>
    </row>
    <row r="121" spans="2:9" s="432" customFormat="1" ht="15.75" customHeight="1">
      <c r="B121" s="358"/>
      <c r="C121" s="358"/>
      <c r="D121" s="358"/>
      <c r="E121" s="358"/>
      <c r="F121" s="358"/>
      <c r="G121" s="358"/>
      <c r="H121" s="358"/>
      <c r="I121" s="358"/>
    </row>
    <row r="122" spans="2:9" s="432" customFormat="1" ht="15.75" customHeight="1">
      <c r="B122" s="358"/>
      <c r="C122" s="358"/>
      <c r="D122" s="358"/>
      <c r="E122" s="358"/>
      <c r="F122" s="358"/>
      <c r="G122" s="358"/>
      <c r="H122" s="358"/>
      <c r="I122" s="358"/>
    </row>
    <row r="123" spans="2:9" s="432" customFormat="1" ht="15.75" customHeight="1">
      <c r="B123" s="358"/>
      <c r="C123" s="358"/>
      <c r="D123" s="358"/>
      <c r="E123" s="358"/>
      <c r="F123" s="358"/>
      <c r="G123" s="358"/>
      <c r="H123" s="358"/>
      <c r="I123" s="358"/>
    </row>
    <row r="124" spans="2:9" s="432" customFormat="1" ht="15.75" customHeight="1">
      <c r="B124" s="358"/>
      <c r="C124" s="358"/>
      <c r="D124" s="358"/>
      <c r="E124" s="358"/>
      <c r="F124" s="358"/>
      <c r="G124" s="358"/>
      <c r="H124" s="358"/>
      <c r="I124" s="358"/>
    </row>
    <row r="125" spans="2:9" s="432" customFormat="1" ht="15.75" customHeight="1">
      <c r="B125" s="358"/>
      <c r="C125" s="358"/>
      <c r="D125" s="358"/>
      <c r="E125" s="358"/>
      <c r="F125" s="358"/>
      <c r="G125" s="358"/>
      <c r="H125" s="358"/>
      <c r="I125" s="358"/>
    </row>
    <row r="126" spans="2:9" s="432" customFormat="1" ht="15.75" customHeight="1">
      <c r="B126" s="358"/>
      <c r="C126" s="358"/>
      <c r="D126" s="358"/>
      <c r="E126" s="358"/>
      <c r="F126" s="358"/>
      <c r="G126" s="358"/>
      <c r="H126" s="358"/>
      <c r="I126" s="358"/>
    </row>
    <row r="127" spans="2:9" s="432" customFormat="1" ht="15.75" customHeight="1">
      <c r="B127" s="358"/>
      <c r="C127" s="358"/>
      <c r="D127" s="358"/>
      <c r="E127" s="358"/>
      <c r="F127" s="358"/>
      <c r="G127" s="358"/>
      <c r="H127" s="358"/>
      <c r="I127" s="358"/>
    </row>
    <row r="128" spans="2:9" s="432" customFormat="1" ht="15.75" customHeight="1">
      <c r="B128" s="358"/>
      <c r="C128" s="358"/>
      <c r="D128" s="358"/>
      <c r="E128" s="358"/>
      <c r="F128" s="358"/>
      <c r="G128" s="358"/>
      <c r="H128" s="358"/>
      <c r="I128" s="358"/>
    </row>
    <row r="129" spans="2:9" s="432" customFormat="1" ht="15.75" customHeight="1">
      <c r="B129" s="358"/>
      <c r="C129" s="358"/>
      <c r="D129" s="358"/>
      <c r="E129" s="358"/>
      <c r="F129" s="358"/>
      <c r="G129" s="358"/>
      <c r="H129" s="358"/>
      <c r="I129" s="358"/>
    </row>
    <row r="130" spans="2:9" s="432" customFormat="1" ht="15.75" customHeight="1">
      <c r="B130" s="358"/>
      <c r="C130" s="358"/>
      <c r="D130" s="358"/>
      <c r="E130" s="358"/>
      <c r="F130" s="358"/>
      <c r="G130" s="358"/>
      <c r="H130" s="358"/>
      <c r="I130" s="358"/>
    </row>
    <row r="131" spans="2:9" s="432" customFormat="1" ht="15.75" customHeight="1">
      <c r="B131" s="358"/>
      <c r="C131" s="358"/>
      <c r="D131" s="358"/>
      <c r="E131" s="358"/>
      <c r="F131" s="358"/>
      <c r="G131" s="358"/>
      <c r="H131" s="358"/>
      <c r="I131" s="358"/>
    </row>
    <row r="132" spans="2:9" s="432" customFormat="1" ht="15.75" customHeight="1">
      <c r="B132" s="358"/>
      <c r="C132" s="358"/>
      <c r="D132" s="358"/>
      <c r="E132" s="358"/>
      <c r="F132" s="358"/>
      <c r="G132" s="358"/>
      <c r="H132" s="358"/>
      <c r="I132" s="358"/>
    </row>
    <row r="133" spans="2:9" s="432" customFormat="1" ht="15.75" customHeight="1">
      <c r="B133" s="358"/>
      <c r="C133" s="358"/>
      <c r="D133" s="358"/>
      <c r="E133" s="358"/>
      <c r="F133" s="358"/>
      <c r="G133" s="358"/>
      <c r="H133" s="358"/>
      <c r="I133" s="358"/>
    </row>
    <row r="134" spans="2:9" s="432" customFormat="1" ht="15.75" customHeight="1">
      <c r="B134" s="358"/>
      <c r="C134" s="358"/>
      <c r="D134" s="358"/>
      <c r="E134" s="358"/>
      <c r="F134" s="358"/>
      <c r="G134" s="358"/>
      <c r="H134" s="358"/>
      <c r="I134" s="358"/>
    </row>
    <row r="135" spans="2:9" s="432" customFormat="1" ht="15.75" customHeight="1">
      <c r="B135" s="358"/>
      <c r="C135" s="358"/>
      <c r="D135" s="358"/>
      <c r="E135" s="358"/>
      <c r="F135" s="358"/>
      <c r="G135" s="358"/>
      <c r="H135" s="358"/>
      <c r="I135" s="358"/>
    </row>
    <row r="136" spans="2:9" s="432" customFormat="1" ht="15.75" customHeight="1">
      <c r="B136" s="358"/>
      <c r="C136" s="358"/>
      <c r="D136" s="358"/>
      <c r="E136" s="358"/>
      <c r="F136" s="358"/>
      <c r="G136" s="358"/>
      <c r="H136" s="358"/>
      <c r="I136" s="358"/>
    </row>
    <row r="137" spans="2:9" s="432" customFormat="1" ht="15.75" customHeight="1">
      <c r="B137" s="358"/>
      <c r="C137" s="358"/>
      <c r="D137" s="358"/>
      <c r="E137" s="358"/>
      <c r="F137" s="358"/>
      <c r="G137" s="358"/>
      <c r="H137" s="358"/>
      <c r="I137" s="358"/>
    </row>
    <row r="138" spans="2:9" s="432" customFormat="1" ht="15.75" customHeight="1">
      <c r="B138" s="358"/>
      <c r="C138" s="358"/>
      <c r="D138" s="358"/>
      <c r="E138" s="358"/>
      <c r="F138" s="358"/>
      <c r="G138" s="358"/>
      <c r="H138" s="358"/>
      <c r="I138" s="358"/>
    </row>
    <row r="139" spans="2:9" s="432" customFormat="1" ht="15.75" customHeight="1">
      <c r="B139" s="358"/>
      <c r="C139" s="358"/>
      <c r="D139" s="358"/>
      <c r="E139" s="358"/>
      <c r="F139" s="358"/>
      <c r="G139" s="358"/>
      <c r="H139" s="358"/>
      <c r="I139" s="358"/>
    </row>
    <row r="140" spans="2:9" s="432" customFormat="1" ht="15.75" customHeight="1">
      <c r="B140" s="358"/>
      <c r="C140" s="358"/>
      <c r="D140" s="358"/>
      <c r="E140" s="358"/>
      <c r="F140" s="358"/>
      <c r="G140" s="358"/>
      <c r="H140" s="358"/>
      <c r="I140" s="358"/>
    </row>
    <row r="141" spans="2:9" s="432" customFormat="1" ht="15.75" customHeight="1">
      <c r="B141" s="358"/>
      <c r="C141" s="358"/>
      <c r="D141" s="358"/>
      <c r="E141" s="358"/>
      <c r="F141" s="358"/>
      <c r="G141" s="358"/>
      <c r="H141" s="358"/>
      <c r="I141" s="358"/>
    </row>
    <row r="142" spans="2:9" s="432" customFormat="1" ht="15.75" customHeight="1">
      <c r="B142" s="358"/>
      <c r="C142" s="358"/>
      <c r="D142" s="358"/>
      <c r="E142" s="358"/>
      <c r="F142" s="358"/>
      <c r="G142" s="358"/>
      <c r="H142" s="358"/>
      <c r="I142" s="358"/>
    </row>
    <row r="143" spans="2:9" s="432" customFormat="1" ht="15.75" customHeight="1">
      <c r="B143" s="358"/>
      <c r="C143" s="358"/>
      <c r="D143" s="358"/>
      <c r="E143" s="358"/>
      <c r="F143" s="358"/>
      <c r="G143" s="358"/>
      <c r="H143" s="358"/>
      <c r="I143" s="358"/>
    </row>
    <row r="144" spans="2:9" s="432" customFormat="1" ht="15.75" customHeight="1">
      <c r="B144" s="358"/>
      <c r="C144" s="358"/>
      <c r="D144" s="358"/>
      <c r="E144" s="358"/>
      <c r="F144" s="358"/>
      <c r="G144" s="358"/>
      <c r="H144" s="358"/>
      <c r="I144" s="358"/>
    </row>
    <row r="145" spans="2:9" s="432" customFormat="1" ht="15.75" customHeight="1">
      <c r="B145" s="358"/>
      <c r="C145" s="358"/>
      <c r="D145" s="358"/>
      <c r="E145" s="358"/>
      <c r="F145" s="358"/>
      <c r="G145" s="358"/>
      <c r="H145" s="358"/>
      <c r="I145" s="358"/>
    </row>
    <row r="146" spans="2:9" s="432" customFormat="1" ht="15.75" customHeight="1">
      <c r="B146" s="358"/>
      <c r="C146" s="358"/>
      <c r="D146" s="358"/>
      <c r="E146" s="358"/>
      <c r="F146" s="358"/>
      <c r="G146" s="358"/>
      <c r="H146" s="358"/>
      <c r="I146" s="358"/>
    </row>
    <row r="147" spans="2:9" s="432" customFormat="1" ht="15.75" customHeight="1">
      <c r="B147" s="358"/>
      <c r="C147" s="358"/>
      <c r="D147" s="358"/>
      <c r="E147" s="358"/>
      <c r="F147" s="358"/>
      <c r="G147" s="358"/>
      <c r="H147" s="358"/>
      <c r="I147" s="358"/>
    </row>
    <row r="148" spans="2:9" s="432" customFormat="1" ht="15.75" customHeight="1">
      <c r="B148" s="358"/>
      <c r="C148" s="358"/>
      <c r="D148" s="358"/>
      <c r="E148" s="358"/>
      <c r="F148" s="358"/>
      <c r="G148" s="358"/>
      <c r="H148" s="358"/>
      <c r="I148" s="358"/>
    </row>
    <row r="149" spans="2:9" s="432" customFormat="1" ht="15.75" customHeight="1">
      <c r="B149" s="358"/>
      <c r="C149" s="358"/>
      <c r="D149" s="358"/>
      <c r="E149" s="358"/>
      <c r="F149" s="358"/>
      <c r="G149" s="358"/>
      <c r="H149" s="358"/>
      <c r="I149" s="358"/>
    </row>
    <row r="150" spans="2:9" s="432" customFormat="1" ht="15.75" customHeight="1">
      <c r="B150" s="358"/>
      <c r="C150" s="358"/>
      <c r="D150" s="358"/>
      <c r="E150" s="358"/>
      <c r="F150" s="358"/>
      <c r="G150" s="358"/>
      <c r="H150" s="358"/>
      <c r="I150" s="358"/>
    </row>
    <row r="151" spans="2:9" s="432" customFormat="1" ht="15.75" customHeight="1">
      <c r="B151" s="358"/>
      <c r="C151" s="358"/>
      <c r="D151" s="358"/>
      <c r="E151" s="358"/>
      <c r="F151" s="358"/>
      <c r="G151" s="358"/>
      <c r="H151" s="358"/>
      <c r="I151" s="358"/>
    </row>
    <row r="152" spans="2:9" s="432" customFormat="1" ht="15.75" customHeight="1">
      <c r="B152" s="358"/>
      <c r="C152" s="358"/>
      <c r="D152" s="358"/>
      <c r="E152" s="358"/>
      <c r="F152" s="358"/>
      <c r="G152" s="358"/>
      <c r="H152" s="358"/>
      <c r="I152" s="358"/>
    </row>
    <row r="153" spans="2:9" s="432" customFormat="1" ht="15.75" customHeight="1">
      <c r="B153" s="358"/>
      <c r="C153" s="358"/>
      <c r="D153" s="358"/>
      <c r="E153" s="358"/>
      <c r="F153" s="358"/>
      <c r="G153" s="358"/>
      <c r="H153" s="358"/>
      <c r="I153" s="358"/>
    </row>
    <row r="154" spans="2:9" s="432" customFormat="1" ht="15.75" customHeight="1">
      <c r="B154" s="358"/>
      <c r="C154" s="358"/>
      <c r="D154" s="358"/>
      <c r="E154" s="358"/>
      <c r="F154" s="358"/>
      <c r="G154" s="358"/>
      <c r="H154" s="358"/>
      <c r="I154" s="358"/>
    </row>
    <row r="155" spans="2:9" s="432" customFormat="1" ht="15.75" customHeight="1">
      <c r="B155" s="358"/>
      <c r="C155" s="358"/>
      <c r="D155" s="358"/>
      <c r="E155" s="358"/>
      <c r="F155" s="358"/>
      <c r="G155" s="358"/>
      <c r="H155" s="358"/>
      <c r="I155" s="358"/>
    </row>
    <row r="156" spans="2:9" s="432" customFormat="1" ht="15.75" customHeight="1">
      <c r="B156" s="358"/>
      <c r="C156" s="358"/>
      <c r="D156" s="358"/>
      <c r="E156" s="358"/>
      <c r="F156" s="358"/>
      <c r="G156" s="358"/>
      <c r="H156" s="358"/>
      <c r="I156" s="358"/>
    </row>
    <row r="157" spans="2:9" s="432" customFormat="1" ht="15.75" customHeight="1">
      <c r="B157" s="358"/>
      <c r="C157" s="358"/>
      <c r="D157" s="358"/>
      <c r="E157" s="358"/>
      <c r="F157" s="358"/>
      <c r="G157" s="358"/>
      <c r="H157" s="358"/>
      <c r="I157" s="358"/>
    </row>
    <row r="158" spans="2:9" s="432" customFormat="1" ht="15.75" customHeight="1">
      <c r="B158" s="358"/>
      <c r="C158" s="358"/>
      <c r="D158" s="358"/>
      <c r="E158" s="358"/>
      <c r="F158" s="358"/>
      <c r="G158" s="358"/>
      <c r="H158" s="358"/>
      <c r="I158" s="358"/>
    </row>
    <row r="159" spans="2:9" s="432" customFormat="1" ht="15.75" customHeight="1">
      <c r="B159" s="358"/>
      <c r="C159" s="358"/>
      <c r="D159" s="358"/>
      <c r="E159" s="358"/>
      <c r="F159" s="358"/>
      <c r="G159" s="358"/>
      <c r="H159" s="358"/>
      <c r="I159" s="358"/>
    </row>
    <row r="160" spans="2:9" s="432" customFormat="1" ht="15.75" customHeight="1">
      <c r="B160" s="358"/>
      <c r="C160" s="358"/>
      <c r="D160" s="358"/>
      <c r="E160" s="358"/>
      <c r="F160" s="358"/>
      <c r="G160" s="358"/>
      <c r="H160" s="358"/>
      <c r="I160" s="358"/>
    </row>
    <row r="161" spans="2:9" s="432" customFormat="1" ht="15.75" customHeight="1">
      <c r="B161" s="358"/>
      <c r="C161" s="358"/>
      <c r="D161" s="358"/>
      <c r="E161" s="358"/>
      <c r="F161" s="358"/>
      <c r="G161" s="358"/>
      <c r="H161" s="358"/>
      <c r="I161" s="358"/>
    </row>
    <row r="162" spans="2:9" s="432" customFormat="1" ht="15.75" customHeight="1">
      <c r="B162" s="358"/>
      <c r="C162" s="358"/>
      <c r="D162" s="358"/>
      <c r="E162" s="358"/>
      <c r="F162" s="358"/>
      <c r="G162" s="358"/>
      <c r="H162" s="358"/>
      <c r="I162" s="358"/>
    </row>
    <row r="163" spans="2:9" s="432" customFormat="1" ht="15.75" customHeight="1">
      <c r="B163" s="358"/>
      <c r="C163" s="358"/>
      <c r="D163" s="358"/>
      <c r="E163" s="358"/>
      <c r="F163" s="358"/>
      <c r="G163" s="358"/>
      <c r="H163" s="358"/>
      <c r="I163" s="358"/>
    </row>
    <row r="164" spans="2:9" s="432" customFormat="1" ht="15.75" customHeight="1">
      <c r="B164" s="358"/>
      <c r="C164" s="358"/>
      <c r="D164" s="358"/>
      <c r="E164" s="358"/>
      <c r="F164" s="358"/>
      <c r="G164" s="358"/>
      <c r="H164" s="358"/>
      <c r="I164" s="358"/>
    </row>
    <row r="165" spans="2:9" s="432" customFormat="1" ht="15.75" customHeight="1">
      <c r="B165" s="358"/>
      <c r="C165" s="358"/>
      <c r="D165" s="358"/>
      <c r="E165" s="358"/>
      <c r="F165" s="358"/>
      <c r="G165" s="358"/>
      <c r="H165" s="358"/>
      <c r="I165" s="358"/>
    </row>
    <row r="166" spans="2:9" s="432" customFormat="1" ht="15.75" customHeight="1">
      <c r="B166" s="358"/>
      <c r="C166" s="358"/>
      <c r="D166" s="358"/>
      <c r="E166" s="358"/>
      <c r="F166" s="358"/>
      <c r="G166" s="358"/>
      <c r="H166" s="358"/>
      <c r="I166" s="358"/>
    </row>
    <row r="167" spans="2:9" s="432" customFormat="1" ht="15.75" customHeight="1">
      <c r="B167" s="358"/>
      <c r="C167" s="358"/>
      <c r="D167" s="358"/>
      <c r="E167" s="358"/>
      <c r="F167" s="358"/>
      <c r="G167" s="358"/>
      <c r="H167" s="358"/>
      <c r="I167" s="358"/>
    </row>
    <row r="168" spans="2:9" s="432" customFormat="1" ht="15.75" customHeight="1">
      <c r="B168" s="358"/>
      <c r="C168" s="358"/>
      <c r="D168" s="358"/>
      <c r="E168" s="358"/>
      <c r="F168" s="358"/>
      <c r="G168" s="358"/>
      <c r="H168" s="358"/>
      <c r="I168" s="358"/>
    </row>
    <row r="169" spans="2:9" s="432" customFormat="1" ht="15.75" customHeight="1">
      <c r="B169" s="358"/>
      <c r="C169" s="358"/>
      <c r="D169" s="358"/>
      <c r="E169" s="358"/>
      <c r="F169" s="358"/>
      <c r="G169" s="358"/>
      <c r="H169" s="358"/>
      <c r="I169" s="358"/>
    </row>
    <row r="170" spans="2:9" s="432" customFormat="1" ht="15.75" customHeight="1">
      <c r="B170" s="358"/>
      <c r="C170" s="358"/>
      <c r="D170" s="358"/>
      <c r="E170" s="358"/>
      <c r="F170" s="358"/>
      <c r="G170" s="358"/>
      <c r="H170" s="358"/>
      <c r="I170" s="358"/>
    </row>
    <row r="171" spans="2:9" s="432" customFormat="1" ht="15.75" customHeight="1">
      <c r="B171" s="358"/>
      <c r="C171" s="358"/>
      <c r="D171" s="358"/>
      <c r="E171" s="358"/>
      <c r="F171" s="358"/>
      <c r="G171" s="358"/>
      <c r="H171" s="358"/>
      <c r="I171" s="358"/>
    </row>
    <row r="172" spans="2:9" s="432" customFormat="1" ht="15.75" customHeight="1">
      <c r="B172" s="358"/>
      <c r="C172" s="358"/>
      <c r="D172" s="358"/>
      <c r="E172" s="358"/>
      <c r="F172" s="358"/>
      <c r="G172" s="358"/>
      <c r="H172" s="358"/>
      <c r="I172" s="358"/>
    </row>
    <row r="173" spans="2:9" s="432" customFormat="1" ht="15.75" customHeight="1">
      <c r="B173" s="358"/>
      <c r="C173" s="358"/>
      <c r="D173" s="358"/>
      <c r="E173" s="358"/>
      <c r="F173" s="358"/>
      <c r="G173" s="358"/>
      <c r="H173" s="358"/>
      <c r="I173" s="358"/>
    </row>
    <row r="174" spans="2:9" s="432" customFormat="1" ht="15.75" customHeight="1">
      <c r="B174" s="358"/>
      <c r="C174" s="358"/>
      <c r="D174" s="358"/>
      <c r="E174" s="358"/>
      <c r="F174" s="358"/>
      <c r="G174" s="358"/>
      <c r="H174" s="358"/>
      <c r="I174" s="358"/>
    </row>
    <row r="175" spans="2:9" s="432" customFormat="1" ht="15.75" customHeight="1">
      <c r="B175" s="358"/>
      <c r="C175" s="358"/>
      <c r="D175" s="358"/>
      <c r="E175" s="358"/>
      <c r="F175" s="358"/>
      <c r="G175" s="358"/>
      <c r="H175" s="358"/>
      <c r="I175" s="358"/>
    </row>
    <row r="176" spans="2:9" s="432" customFormat="1" ht="15.75" customHeight="1">
      <c r="B176" s="358"/>
      <c r="C176" s="358"/>
      <c r="D176" s="358"/>
      <c r="E176" s="358"/>
      <c r="F176" s="358"/>
      <c r="G176" s="358"/>
      <c r="H176" s="358"/>
      <c r="I176" s="358"/>
    </row>
    <row r="177" spans="2:9" s="432" customFormat="1" ht="15.75" customHeight="1">
      <c r="B177" s="358"/>
      <c r="C177" s="358"/>
      <c r="D177" s="358"/>
      <c r="E177" s="358"/>
      <c r="F177" s="358"/>
      <c r="G177" s="358"/>
      <c r="H177" s="358"/>
      <c r="I177" s="358"/>
    </row>
    <row r="178" spans="2:9" s="432" customFormat="1" ht="15.75" customHeight="1">
      <c r="B178" s="358"/>
      <c r="C178" s="358"/>
      <c r="D178" s="358"/>
      <c r="E178" s="358"/>
      <c r="F178" s="358"/>
      <c r="G178" s="358"/>
      <c r="H178" s="358"/>
      <c r="I178" s="358"/>
    </row>
    <row r="179" spans="2:9" s="432" customFormat="1" ht="15.75" customHeight="1">
      <c r="B179" s="358"/>
      <c r="C179" s="358"/>
      <c r="D179" s="358"/>
      <c r="E179" s="358"/>
      <c r="F179" s="358"/>
      <c r="G179" s="358"/>
      <c r="H179" s="358"/>
      <c r="I179" s="358"/>
    </row>
    <row r="180" spans="2:9" s="432" customFormat="1" ht="15.75" customHeight="1">
      <c r="B180" s="358"/>
      <c r="C180" s="358"/>
      <c r="D180" s="358"/>
      <c r="E180" s="358"/>
      <c r="F180" s="358"/>
      <c r="G180" s="358"/>
      <c r="H180" s="358"/>
      <c r="I180" s="358"/>
    </row>
    <row r="181" spans="2:9" s="432" customFormat="1" ht="15.75" customHeight="1">
      <c r="B181" s="358"/>
      <c r="C181" s="358"/>
      <c r="D181" s="358"/>
      <c r="E181" s="358"/>
      <c r="F181" s="358"/>
      <c r="G181" s="358"/>
      <c r="H181" s="358"/>
      <c r="I181" s="358"/>
    </row>
    <row r="182" spans="2:9" s="432" customFormat="1" ht="15.75" customHeight="1">
      <c r="B182" s="358"/>
      <c r="C182" s="358"/>
      <c r="D182" s="358"/>
      <c r="E182" s="358"/>
      <c r="F182" s="358"/>
      <c r="G182" s="358"/>
      <c r="H182" s="358"/>
      <c r="I182" s="358"/>
    </row>
    <row r="183" spans="2:9" s="432" customFormat="1" ht="15.75" customHeight="1">
      <c r="B183" s="358"/>
      <c r="C183" s="358"/>
      <c r="D183" s="358"/>
      <c r="E183" s="358"/>
      <c r="F183" s="358"/>
      <c r="G183" s="358"/>
      <c r="H183" s="358"/>
      <c r="I183" s="358"/>
    </row>
    <row r="184" spans="2:9" s="432" customFormat="1" ht="15.75" customHeight="1">
      <c r="B184" s="358"/>
      <c r="C184" s="358"/>
      <c r="D184" s="358"/>
      <c r="E184" s="358"/>
      <c r="F184" s="358"/>
      <c r="G184" s="358"/>
      <c r="H184" s="358"/>
      <c r="I184" s="358"/>
    </row>
    <row r="185" spans="2:9" s="432" customFormat="1" ht="15.75" customHeight="1">
      <c r="B185" s="358"/>
      <c r="C185" s="358"/>
      <c r="D185" s="358"/>
      <c r="E185" s="358"/>
      <c r="F185" s="358"/>
      <c r="G185" s="358"/>
      <c r="H185" s="358"/>
      <c r="I185" s="358"/>
    </row>
    <row r="186" spans="2:9" s="432" customFormat="1" ht="15.75" customHeight="1">
      <c r="B186" s="358"/>
      <c r="C186" s="358"/>
      <c r="D186" s="358"/>
      <c r="E186" s="358"/>
      <c r="F186" s="358"/>
      <c r="G186" s="358"/>
      <c r="H186" s="358"/>
      <c r="I186" s="358"/>
    </row>
    <row r="187" spans="2:9" s="432" customFormat="1" ht="15.75" customHeight="1">
      <c r="B187" s="358"/>
      <c r="C187" s="358"/>
      <c r="D187" s="358"/>
      <c r="E187" s="358"/>
      <c r="F187" s="358"/>
      <c r="G187" s="358"/>
      <c r="H187" s="358"/>
      <c r="I187" s="358"/>
    </row>
    <row r="188" spans="2:9" s="432" customFormat="1" ht="15.75" customHeight="1">
      <c r="B188" s="358"/>
      <c r="C188" s="358"/>
      <c r="D188" s="358"/>
      <c r="E188" s="358"/>
      <c r="F188" s="358"/>
      <c r="G188" s="358"/>
      <c r="H188" s="358"/>
      <c r="I188" s="358"/>
    </row>
    <row r="189" spans="2:9" s="432" customFormat="1" ht="15.75" customHeight="1">
      <c r="B189" s="358"/>
      <c r="C189" s="358"/>
      <c r="D189" s="358"/>
      <c r="E189" s="358"/>
      <c r="F189" s="358"/>
      <c r="G189" s="358"/>
      <c r="H189" s="358"/>
      <c r="I189" s="358"/>
    </row>
    <row r="190" spans="2:9" s="432" customFormat="1" ht="15.75" customHeight="1">
      <c r="B190" s="358"/>
      <c r="C190" s="358"/>
      <c r="D190" s="358"/>
      <c r="E190" s="358"/>
      <c r="F190" s="358"/>
      <c r="G190" s="358"/>
      <c r="H190" s="358"/>
      <c r="I190" s="358"/>
    </row>
    <row r="191" spans="2:9" s="432" customFormat="1" ht="15.75" customHeight="1">
      <c r="B191" s="358"/>
      <c r="C191" s="358"/>
      <c r="D191" s="358"/>
      <c r="E191" s="358"/>
      <c r="F191" s="358"/>
      <c r="G191" s="358"/>
      <c r="H191" s="358"/>
      <c r="I191" s="358"/>
    </row>
    <row r="192" spans="2:9" s="432" customFormat="1" ht="15.75" customHeight="1">
      <c r="B192" s="358"/>
      <c r="C192" s="358"/>
      <c r="D192" s="358"/>
      <c r="E192" s="358"/>
      <c r="F192" s="358"/>
      <c r="G192" s="358"/>
      <c r="H192" s="358"/>
      <c r="I192" s="358"/>
    </row>
    <row r="193" spans="2:9" s="432" customFormat="1" ht="15.75" customHeight="1">
      <c r="B193" s="358"/>
      <c r="C193" s="358"/>
      <c r="D193" s="358"/>
      <c r="E193" s="358"/>
      <c r="F193" s="358"/>
      <c r="G193" s="358"/>
      <c r="H193" s="358"/>
      <c r="I193" s="358"/>
    </row>
    <row r="194" spans="2:9" s="432" customFormat="1" ht="15.75" customHeight="1">
      <c r="B194" s="358"/>
      <c r="C194" s="358"/>
      <c r="D194" s="358"/>
      <c r="E194" s="358"/>
      <c r="F194" s="358"/>
      <c r="G194" s="358"/>
      <c r="H194" s="358"/>
      <c r="I194" s="358"/>
    </row>
    <row r="195" spans="2:9" s="432" customFormat="1" ht="15.75" customHeight="1">
      <c r="B195" s="358"/>
      <c r="C195" s="358"/>
      <c r="D195" s="358"/>
      <c r="E195" s="358"/>
      <c r="F195" s="358"/>
      <c r="G195" s="358"/>
      <c r="H195" s="358"/>
      <c r="I195" s="358"/>
    </row>
    <row r="196" spans="2:9" s="432" customFormat="1" ht="15.75" customHeight="1">
      <c r="B196" s="358"/>
      <c r="C196" s="358"/>
      <c r="D196" s="358"/>
      <c r="E196" s="358"/>
      <c r="F196" s="358"/>
      <c r="G196" s="358"/>
      <c r="H196" s="358"/>
      <c r="I196" s="358"/>
    </row>
    <row r="197" spans="2:9" s="432" customFormat="1" ht="15.75" customHeight="1">
      <c r="B197" s="358"/>
      <c r="C197" s="358"/>
      <c r="D197" s="358"/>
      <c r="E197" s="358"/>
      <c r="F197" s="358"/>
      <c r="G197" s="358"/>
      <c r="H197" s="358"/>
      <c r="I197" s="358"/>
    </row>
    <row r="198" spans="2:9" s="432" customFormat="1" ht="15.75" customHeight="1">
      <c r="B198" s="358"/>
      <c r="C198" s="358"/>
      <c r="D198" s="358"/>
      <c r="E198" s="358"/>
      <c r="F198" s="358"/>
      <c r="G198" s="358"/>
      <c r="H198" s="358"/>
      <c r="I198" s="358"/>
    </row>
    <row r="199" spans="2:9" s="432" customFormat="1" ht="15.75" customHeight="1">
      <c r="B199" s="358"/>
      <c r="C199" s="358"/>
      <c r="D199" s="358"/>
      <c r="E199" s="358"/>
      <c r="F199" s="358"/>
      <c r="G199" s="358"/>
      <c r="H199" s="358"/>
      <c r="I199" s="358"/>
    </row>
    <row r="200" spans="2:9" s="432" customFormat="1" ht="15.75" customHeight="1">
      <c r="B200" s="358"/>
      <c r="C200" s="358"/>
      <c r="D200" s="358"/>
      <c r="E200" s="358"/>
      <c r="F200" s="358"/>
      <c r="G200" s="358"/>
      <c r="H200" s="358"/>
      <c r="I200" s="358"/>
    </row>
    <row r="201" spans="2:9" s="432" customFormat="1" ht="15.75" customHeight="1">
      <c r="B201" s="358"/>
      <c r="C201" s="358"/>
      <c r="D201" s="358"/>
      <c r="E201" s="358"/>
      <c r="F201" s="358"/>
      <c r="G201" s="358"/>
      <c r="H201" s="358"/>
      <c r="I201" s="358"/>
    </row>
    <row r="202" spans="2:9" s="432" customFormat="1" ht="15.75" customHeight="1">
      <c r="B202" s="358"/>
      <c r="C202" s="358"/>
      <c r="D202" s="358"/>
      <c r="E202" s="358"/>
      <c r="F202" s="358"/>
      <c r="G202" s="358"/>
      <c r="H202" s="358"/>
      <c r="I202" s="358"/>
    </row>
    <row r="203" spans="2:9" s="432" customFormat="1" ht="15.75" customHeight="1">
      <c r="B203" s="358"/>
      <c r="C203" s="358"/>
      <c r="D203" s="358"/>
      <c r="E203" s="358"/>
      <c r="F203" s="358"/>
      <c r="G203" s="358"/>
      <c r="H203" s="358"/>
      <c r="I203" s="358"/>
    </row>
    <row r="204" spans="2:9" s="432" customFormat="1" ht="15.75" customHeight="1">
      <c r="B204" s="358"/>
      <c r="C204" s="358"/>
      <c r="D204" s="358"/>
      <c r="E204" s="358"/>
      <c r="F204" s="358"/>
      <c r="G204" s="358"/>
      <c r="H204" s="358"/>
      <c r="I204" s="358"/>
    </row>
    <row r="205" spans="2:9" s="432" customFormat="1" ht="15.75" customHeight="1">
      <c r="B205" s="358"/>
      <c r="C205" s="358"/>
      <c r="D205" s="358"/>
      <c r="E205" s="358"/>
      <c r="F205" s="358"/>
      <c r="G205" s="358"/>
      <c r="H205" s="358"/>
      <c r="I205" s="358"/>
    </row>
    <row r="206" spans="2:9" s="432" customFormat="1" ht="15.75" customHeight="1">
      <c r="B206" s="358"/>
      <c r="C206" s="358"/>
      <c r="D206" s="358"/>
      <c r="E206" s="358"/>
      <c r="F206" s="358"/>
      <c r="G206" s="358"/>
      <c r="H206" s="358"/>
      <c r="I206" s="358"/>
    </row>
    <row r="207" spans="2:9" s="432" customFormat="1" ht="15.75" customHeight="1">
      <c r="B207" s="358"/>
      <c r="C207" s="358"/>
      <c r="D207" s="358"/>
      <c r="E207" s="358"/>
      <c r="F207" s="358"/>
      <c r="G207" s="358"/>
      <c r="H207" s="358"/>
      <c r="I207" s="358"/>
    </row>
    <row r="208" spans="2:9" s="432" customFormat="1" ht="15.75" customHeight="1">
      <c r="B208" s="358"/>
      <c r="C208" s="358"/>
      <c r="D208" s="358"/>
      <c r="E208" s="358"/>
      <c r="F208" s="358"/>
      <c r="G208" s="358"/>
      <c r="H208" s="358"/>
      <c r="I208" s="358"/>
    </row>
    <row r="209" spans="2:9" s="432" customFormat="1" ht="15.75" customHeight="1">
      <c r="B209" s="358"/>
      <c r="C209" s="358"/>
      <c r="D209" s="358"/>
      <c r="E209" s="358"/>
      <c r="F209" s="358"/>
      <c r="G209" s="358"/>
      <c r="H209" s="358"/>
      <c r="I209" s="358"/>
    </row>
    <row r="210" spans="2:9" s="432" customFormat="1" ht="15.75" customHeight="1">
      <c r="B210" s="358"/>
      <c r="C210" s="358"/>
      <c r="D210" s="358"/>
      <c r="E210" s="358"/>
      <c r="F210" s="358"/>
      <c r="G210" s="358"/>
      <c r="H210" s="358"/>
      <c r="I210" s="358"/>
    </row>
    <row r="211" spans="2:9" s="432" customFormat="1" ht="15.75" customHeight="1">
      <c r="B211" s="358"/>
      <c r="C211" s="358"/>
      <c r="D211" s="358"/>
      <c r="E211" s="358"/>
      <c r="F211" s="358"/>
      <c r="G211" s="358"/>
      <c r="H211" s="358"/>
      <c r="I211" s="358"/>
    </row>
    <row r="212" spans="2:9" s="432" customFormat="1" ht="15.75" customHeight="1">
      <c r="B212" s="358"/>
      <c r="C212" s="358"/>
      <c r="D212" s="358"/>
      <c r="E212" s="358"/>
      <c r="F212" s="358"/>
      <c r="G212" s="358"/>
      <c r="H212" s="358"/>
      <c r="I212" s="358"/>
    </row>
    <row r="213" spans="2:9" s="432" customFormat="1" ht="15.75" customHeight="1">
      <c r="B213" s="358"/>
      <c r="C213" s="358"/>
      <c r="D213" s="358"/>
      <c r="E213" s="358"/>
      <c r="F213" s="358"/>
      <c r="G213" s="358"/>
      <c r="H213" s="358"/>
      <c r="I213" s="358"/>
    </row>
    <row r="214" spans="2:9" s="432" customFormat="1" ht="15.75" customHeight="1">
      <c r="B214" s="358"/>
      <c r="C214" s="358"/>
      <c r="D214" s="358"/>
      <c r="E214" s="358"/>
      <c r="F214" s="358"/>
      <c r="G214" s="358"/>
      <c r="H214" s="358"/>
      <c r="I214" s="358"/>
    </row>
    <row r="215" spans="2:9" s="432" customFormat="1" ht="15.75" customHeight="1">
      <c r="B215" s="358"/>
      <c r="C215" s="358"/>
      <c r="D215" s="358"/>
      <c r="E215" s="358"/>
      <c r="F215" s="358"/>
      <c r="G215" s="358"/>
      <c r="H215" s="358"/>
      <c r="I215" s="358"/>
    </row>
    <row r="216" spans="2:9" s="432" customFormat="1" ht="15.75" customHeight="1">
      <c r="B216" s="358"/>
      <c r="C216" s="358"/>
      <c r="D216" s="358"/>
      <c r="E216" s="358"/>
      <c r="F216" s="358"/>
      <c r="G216" s="358"/>
      <c r="H216" s="358"/>
      <c r="I216" s="358"/>
    </row>
    <row r="217" spans="2:9" s="432" customFormat="1" ht="15.75" customHeight="1">
      <c r="B217" s="358"/>
      <c r="C217" s="358"/>
      <c r="D217" s="358"/>
      <c r="E217" s="358"/>
      <c r="F217" s="358"/>
      <c r="G217" s="358"/>
      <c r="H217" s="358"/>
      <c r="I217" s="358"/>
    </row>
    <row r="218" spans="2:9" s="432" customFormat="1" ht="15.75" customHeight="1">
      <c r="B218" s="358"/>
      <c r="C218" s="358"/>
      <c r="D218" s="358"/>
      <c r="E218" s="358"/>
      <c r="F218" s="358"/>
      <c r="G218" s="358"/>
      <c r="H218" s="358"/>
      <c r="I218" s="358"/>
    </row>
    <row r="219" spans="2:9" s="432" customFormat="1" ht="15.75" customHeight="1">
      <c r="B219" s="358"/>
      <c r="C219" s="358"/>
      <c r="D219" s="358"/>
      <c r="E219" s="358"/>
      <c r="F219" s="358"/>
      <c r="G219" s="358"/>
      <c r="H219" s="358"/>
      <c r="I219" s="358"/>
    </row>
    <row r="220" spans="2:9" s="432" customFormat="1" ht="15.75" customHeight="1">
      <c r="B220" s="358"/>
      <c r="C220" s="358"/>
      <c r="D220" s="358"/>
      <c r="E220" s="358"/>
      <c r="F220" s="358"/>
      <c r="G220" s="358"/>
      <c r="H220" s="358"/>
      <c r="I220" s="358"/>
    </row>
    <row r="221" spans="2:9" s="432" customFormat="1" ht="15.75" customHeight="1">
      <c r="B221" s="358"/>
      <c r="C221" s="358"/>
      <c r="D221" s="358"/>
      <c r="E221" s="358"/>
      <c r="F221" s="358"/>
      <c r="G221" s="358"/>
      <c r="H221" s="358"/>
      <c r="I221" s="358"/>
    </row>
    <row r="222" spans="2:9" s="432" customFormat="1" ht="15.75" customHeight="1">
      <c r="B222" s="358"/>
      <c r="C222" s="358"/>
      <c r="D222" s="358"/>
      <c r="E222" s="358"/>
      <c r="F222" s="358"/>
      <c r="G222" s="358"/>
      <c r="H222" s="358"/>
      <c r="I222" s="358"/>
    </row>
    <row r="223" spans="2:9" s="432" customFormat="1" ht="15.75" customHeight="1">
      <c r="B223" s="358"/>
      <c r="C223" s="358"/>
      <c r="D223" s="358"/>
      <c r="E223" s="358"/>
      <c r="F223" s="358"/>
      <c r="G223" s="358"/>
      <c r="H223" s="358"/>
      <c r="I223" s="358"/>
    </row>
    <row r="224" spans="2:9" s="432" customFormat="1" ht="15.75" customHeight="1">
      <c r="B224" s="358"/>
      <c r="C224" s="358"/>
      <c r="D224" s="358"/>
      <c r="E224" s="358"/>
      <c r="F224" s="358"/>
      <c r="G224" s="358"/>
      <c r="H224" s="358"/>
      <c r="I224" s="358"/>
    </row>
    <row r="225" spans="2:9" s="432" customFormat="1" ht="15.75" customHeight="1">
      <c r="B225" s="358"/>
      <c r="C225" s="358"/>
      <c r="D225" s="358"/>
      <c r="E225" s="358"/>
      <c r="F225" s="358"/>
      <c r="G225" s="358"/>
      <c r="H225" s="358"/>
      <c r="I225" s="358"/>
    </row>
    <row r="226" spans="2:9" s="432" customFormat="1" ht="15.75" customHeight="1">
      <c r="B226" s="358"/>
      <c r="C226" s="358"/>
      <c r="D226" s="358"/>
      <c r="E226" s="358"/>
      <c r="F226" s="358"/>
      <c r="G226" s="358"/>
      <c r="H226" s="358"/>
      <c r="I226" s="358"/>
    </row>
    <row r="227" spans="2:9" s="432" customFormat="1" ht="15.75" customHeight="1">
      <c r="B227" s="358"/>
      <c r="C227" s="358"/>
      <c r="D227" s="358"/>
      <c r="E227" s="358"/>
      <c r="F227" s="358"/>
      <c r="G227" s="358"/>
      <c r="H227" s="358"/>
      <c r="I227" s="358"/>
    </row>
    <row r="228" spans="2:9" s="432" customFormat="1" ht="15.75" customHeight="1">
      <c r="B228" s="358"/>
      <c r="C228" s="358"/>
      <c r="D228" s="358"/>
      <c r="E228" s="358"/>
      <c r="F228" s="358"/>
      <c r="G228" s="358"/>
      <c r="H228" s="358"/>
      <c r="I228" s="358"/>
    </row>
    <row r="229" spans="2:9" s="432" customFormat="1" ht="15.75" customHeight="1">
      <c r="B229" s="358"/>
      <c r="C229" s="358"/>
      <c r="D229" s="358"/>
      <c r="E229" s="358"/>
      <c r="F229" s="358"/>
      <c r="G229" s="358"/>
      <c r="H229" s="358"/>
      <c r="I229" s="358"/>
    </row>
    <row r="230" spans="2:9" s="432" customFormat="1" ht="15.75" customHeight="1">
      <c r="B230" s="358"/>
      <c r="C230" s="358"/>
      <c r="D230" s="358"/>
      <c r="E230" s="358"/>
      <c r="F230" s="358"/>
      <c r="G230" s="358"/>
      <c r="H230" s="358"/>
      <c r="I230" s="358"/>
    </row>
    <row r="231" spans="2:9" s="432" customFormat="1" ht="15.75" customHeight="1">
      <c r="B231" s="358"/>
      <c r="C231" s="358"/>
      <c r="D231" s="358"/>
      <c r="E231" s="358"/>
      <c r="F231" s="358"/>
      <c r="G231" s="358"/>
      <c r="H231" s="358"/>
      <c r="I231" s="358"/>
    </row>
    <row r="232" spans="2:9" s="432" customFormat="1" ht="15.75" customHeight="1">
      <c r="B232" s="358"/>
      <c r="C232" s="358"/>
      <c r="D232" s="358"/>
      <c r="E232" s="358"/>
      <c r="F232" s="358"/>
      <c r="G232" s="358"/>
      <c r="H232" s="358"/>
      <c r="I232" s="358"/>
    </row>
    <row r="233" spans="2:9" s="432" customFormat="1" ht="15.75" customHeight="1">
      <c r="B233" s="358"/>
      <c r="C233" s="358"/>
      <c r="D233" s="358"/>
      <c r="E233" s="358"/>
      <c r="F233" s="358"/>
      <c r="G233" s="358"/>
      <c r="H233" s="358"/>
      <c r="I233" s="358"/>
    </row>
    <row r="234" spans="2:9" s="432" customFormat="1" ht="15.75" customHeight="1">
      <c r="B234" s="358"/>
      <c r="C234" s="358"/>
      <c r="D234" s="358"/>
      <c r="E234" s="358"/>
      <c r="F234" s="358"/>
      <c r="G234" s="358"/>
      <c r="H234" s="358"/>
      <c r="I234" s="358"/>
    </row>
    <row r="235" spans="2:9" s="432" customFormat="1" ht="15.75" customHeight="1">
      <c r="B235" s="358"/>
      <c r="C235" s="358"/>
      <c r="D235" s="358"/>
      <c r="E235" s="358"/>
      <c r="F235" s="358"/>
      <c r="G235" s="358"/>
      <c r="H235" s="358"/>
      <c r="I235" s="358"/>
    </row>
    <row r="236" spans="2:9" s="432" customFormat="1" ht="15.75" customHeight="1">
      <c r="B236" s="358"/>
      <c r="C236" s="358"/>
      <c r="D236" s="358"/>
      <c r="E236" s="358"/>
      <c r="F236" s="358"/>
      <c r="G236" s="358"/>
      <c r="H236" s="358"/>
      <c r="I236" s="358"/>
    </row>
    <row r="237" spans="2:9" s="432" customFormat="1" ht="15.75" customHeight="1">
      <c r="B237" s="358"/>
      <c r="C237" s="358"/>
      <c r="D237" s="358"/>
      <c r="E237" s="358"/>
      <c r="F237" s="358"/>
      <c r="G237" s="358"/>
      <c r="H237" s="358"/>
      <c r="I237" s="358"/>
    </row>
    <row r="238" spans="2:9" s="432" customFormat="1" ht="15.75" customHeight="1">
      <c r="B238" s="358"/>
      <c r="C238" s="358"/>
      <c r="D238" s="358"/>
      <c r="E238" s="358"/>
      <c r="F238" s="358"/>
      <c r="G238" s="358"/>
      <c r="H238" s="358"/>
      <c r="I238" s="358"/>
    </row>
    <row r="239" spans="2:9" s="432" customFormat="1" ht="15.75" customHeight="1">
      <c r="B239" s="358"/>
      <c r="C239" s="358"/>
      <c r="D239" s="358"/>
      <c r="E239" s="358"/>
      <c r="F239" s="358"/>
      <c r="G239" s="358"/>
      <c r="H239" s="358"/>
      <c r="I239" s="358"/>
    </row>
    <row r="240" spans="2:9" s="432" customFormat="1" ht="15.75" customHeight="1">
      <c r="B240" s="358"/>
      <c r="C240" s="358"/>
      <c r="D240" s="358"/>
      <c r="E240" s="358"/>
      <c r="F240" s="358"/>
      <c r="G240" s="358"/>
      <c r="H240" s="358"/>
      <c r="I240" s="358"/>
    </row>
    <row r="241" spans="2:9" s="432" customFormat="1" ht="15.75" customHeight="1">
      <c r="B241" s="358"/>
      <c r="C241" s="358"/>
      <c r="D241" s="358"/>
      <c r="E241" s="358"/>
      <c r="F241" s="358"/>
      <c r="G241" s="358"/>
      <c r="H241" s="358"/>
      <c r="I241" s="358"/>
    </row>
    <row r="242" spans="2:9" s="432" customFormat="1" ht="15.75" customHeight="1">
      <c r="B242" s="358"/>
      <c r="C242" s="358"/>
      <c r="D242" s="358"/>
      <c r="E242" s="358"/>
      <c r="F242" s="358"/>
      <c r="G242" s="358"/>
      <c r="H242" s="358"/>
      <c r="I242" s="358"/>
    </row>
    <row r="243" spans="2:9" s="432" customFormat="1" ht="15.75" customHeight="1">
      <c r="B243" s="358"/>
      <c r="C243" s="358"/>
      <c r="D243" s="358"/>
      <c r="E243" s="358"/>
      <c r="F243" s="358"/>
      <c r="G243" s="358"/>
      <c r="H243" s="358"/>
      <c r="I243" s="358"/>
    </row>
    <row r="244" spans="2:9" s="432" customFormat="1" ht="15.75" customHeight="1">
      <c r="B244" s="358"/>
      <c r="C244" s="358"/>
      <c r="D244" s="358"/>
      <c r="E244" s="358"/>
      <c r="F244" s="358"/>
      <c r="G244" s="358"/>
      <c r="H244" s="358"/>
      <c r="I244" s="358"/>
    </row>
    <row r="245" spans="2:9" s="432" customFormat="1" ht="15.75" customHeight="1">
      <c r="B245" s="358"/>
      <c r="C245" s="358"/>
      <c r="D245" s="358"/>
      <c r="E245" s="358"/>
      <c r="F245" s="358"/>
      <c r="G245" s="358"/>
      <c r="H245" s="358"/>
      <c r="I245" s="358"/>
    </row>
    <row r="246" spans="2:9" s="432" customFormat="1" ht="15.75" customHeight="1">
      <c r="B246" s="358"/>
      <c r="C246" s="358"/>
      <c r="D246" s="358"/>
      <c r="E246" s="358"/>
      <c r="F246" s="358"/>
      <c r="G246" s="358"/>
      <c r="H246" s="358"/>
      <c r="I246" s="358"/>
    </row>
    <row r="247" spans="2:9" s="432" customFormat="1" ht="15.75" customHeight="1">
      <c r="B247" s="358"/>
      <c r="C247" s="358"/>
      <c r="D247" s="358"/>
      <c r="E247" s="358"/>
      <c r="F247" s="358"/>
      <c r="G247" s="358"/>
      <c r="H247" s="358"/>
      <c r="I247" s="358"/>
    </row>
    <row r="248" spans="2:9" s="432" customFormat="1" ht="15.75" customHeight="1">
      <c r="B248" s="358"/>
      <c r="C248" s="358"/>
      <c r="D248" s="358"/>
      <c r="E248" s="358"/>
      <c r="F248" s="358"/>
      <c r="G248" s="358"/>
      <c r="H248" s="358"/>
      <c r="I248" s="358"/>
    </row>
    <row r="249" spans="2:9" s="432" customFormat="1" ht="15.75" customHeight="1">
      <c r="B249" s="358"/>
      <c r="C249" s="358"/>
      <c r="D249" s="358"/>
      <c r="E249" s="358"/>
      <c r="F249" s="358"/>
      <c r="G249" s="358"/>
      <c r="H249" s="358"/>
      <c r="I249" s="358"/>
    </row>
    <row r="250" spans="2:9" s="432" customFormat="1" ht="15.75" customHeight="1">
      <c r="B250" s="358"/>
      <c r="C250" s="358"/>
      <c r="D250" s="358"/>
      <c r="E250" s="358"/>
      <c r="F250" s="358"/>
      <c r="G250" s="358"/>
      <c r="H250" s="358"/>
      <c r="I250" s="358"/>
    </row>
    <row r="251" spans="2:9" s="432" customFormat="1" ht="15.75" customHeight="1">
      <c r="B251" s="358"/>
      <c r="C251" s="358"/>
      <c r="D251" s="358"/>
      <c r="E251" s="358"/>
      <c r="F251" s="358"/>
      <c r="G251" s="358"/>
      <c r="H251" s="358"/>
      <c r="I251" s="358"/>
    </row>
    <row r="252" spans="2:9" s="432" customFormat="1" ht="15.75" customHeight="1">
      <c r="B252" s="358"/>
      <c r="C252" s="358"/>
      <c r="D252" s="358"/>
      <c r="E252" s="358"/>
      <c r="F252" s="358"/>
      <c r="G252" s="358"/>
      <c r="H252" s="358"/>
      <c r="I252" s="358"/>
    </row>
    <row r="253" spans="2:9" s="432" customFormat="1" ht="15.75" customHeight="1">
      <c r="B253" s="358"/>
      <c r="C253" s="358"/>
      <c r="D253" s="358"/>
      <c r="E253" s="358"/>
      <c r="F253" s="358"/>
      <c r="G253" s="358"/>
      <c r="H253" s="358"/>
      <c r="I253" s="358"/>
    </row>
    <row r="254" spans="2:9" s="432" customFormat="1" ht="15.75" customHeight="1">
      <c r="B254" s="358"/>
      <c r="C254" s="358"/>
      <c r="D254" s="358"/>
      <c r="E254" s="358"/>
      <c r="F254" s="358"/>
      <c r="G254" s="358"/>
      <c r="H254" s="358"/>
      <c r="I254" s="358"/>
    </row>
    <row r="255" spans="2:9" s="432" customFormat="1" ht="15.75" customHeight="1">
      <c r="B255" s="358"/>
      <c r="C255" s="358"/>
      <c r="D255" s="358"/>
      <c r="E255" s="358"/>
      <c r="F255" s="358"/>
      <c r="G255" s="358"/>
      <c r="H255" s="358"/>
      <c r="I255" s="358"/>
    </row>
    <row r="256" spans="2:9" s="432" customFormat="1" ht="15.75" customHeight="1">
      <c r="B256" s="358"/>
      <c r="C256" s="358"/>
      <c r="D256" s="358"/>
      <c r="E256" s="358"/>
      <c r="F256" s="358"/>
      <c r="G256" s="358"/>
      <c r="H256" s="358"/>
      <c r="I256" s="358"/>
    </row>
    <row r="257" spans="2:9" s="432" customFormat="1" ht="15.75" customHeight="1">
      <c r="B257" s="358"/>
      <c r="C257" s="358"/>
      <c r="D257" s="358"/>
      <c r="E257" s="358"/>
      <c r="F257" s="358"/>
      <c r="G257" s="358"/>
      <c r="H257" s="358"/>
      <c r="I257" s="358"/>
    </row>
    <row r="258" spans="2:9" s="432" customFormat="1" ht="15.75" customHeight="1">
      <c r="B258" s="358"/>
      <c r="C258" s="358"/>
      <c r="D258" s="358"/>
      <c r="E258" s="358"/>
      <c r="F258" s="358"/>
      <c r="G258" s="358"/>
      <c r="H258" s="358"/>
      <c r="I258" s="358"/>
    </row>
    <row r="259" spans="2:9" s="432" customFormat="1" ht="15.75" customHeight="1">
      <c r="B259" s="358"/>
      <c r="C259" s="358"/>
      <c r="D259" s="358"/>
      <c r="E259" s="358"/>
      <c r="F259" s="358"/>
      <c r="G259" s="358"/>
      <c r="H259" s="358"/>
      <c r="I259" s="358"/>
    </row>
    <row r="260" spans="2:9" s="432" customFormat="1" ht="15.75" customHeight="1">
      <c r="B260" s="358"/>
      <c r="C260" s="358"/>
      <c r="D260" s="358"/>
      <c r="E260" s="358"/>
      <c r="F260" s="358"/>
      <c r="G260" s="358"/>
      <c r="H260" s="358"/>
      <c r="I260" s="358"/>
    </row>
    <row r="261" spans="2:9" s="432" customFormat="1" ht="15.75" customHeight="1">
      <c r="B261" s="358"/>
      <c r="C261" s="358"/>
      <c r="D261" s="358"/>
      <c r="E261" s="358"/>
      <c r="F261" s="358"/>
      <c r="G261" s="358"/>
      <c r="H261" s="358"/>
      <c r="I261" s="358"/>
    </row>
    <row r="262" spans="2:9" s="432" customFormat="1" ht="15.75" customHeight="1">
      <c r="B262" s="358"/>
      <c r="C262" s="358"/>
      <c r="D262" s="358"/>
      <c r="E262" s="358"/>
      <c r="F262" s="358"/>
      <c r="G262" s="358"/>
      <c r="H262" s="358"/>
      <c r="I262" s="358"/>
    </row>
    <row r="263" spans="2:9" s="432" customFormat="1" ht="15.75" customHeight="1">
      <c r="B263" s="358"/>
      <c r="C263" s="358"/>
      <c r="D263" s="358"/>
      <c r="E263" s="358"/>
      <c r="F263" s="358"/>
      <c r="G263" s="358"/>
      <c r="H263" s="358"/>
      <c r="I263" s="358"/>
    </row>
    <row r="264" spans="2:9" s="432" customFormat="1" ht="15.75" customHeight="1">
      <c r="B264" s="358"/>
      <c r="C264" s="358"/>
      <c r="D264" s="358"/>
      <c r="E264" s="358"/>
      <c r="F264" s="358"/>
      <c r="G264" s="358"/>
      <c r="H264" s="358"/>
      <c r="I264" s="358"/>
    </row>
    <row r="265" spans="2:9" s="432" customFormat="1" ht="15.75" customHeight="1">
      <c r="B265" s="358"/>
      <c r="C265" s="358"/>
      <c r="D265" s="358"/>
      <c r="E265" s="358"/>
      <c r="F265" s="358"/>
      <c r="G265" s="358"/>
      <c r="H265" s="358"/>
      <c r="I265" s="358"/>
    </row>
    <row r="266" spans="2:9" s="432" customFormat="1" ht="15.75" customHeight="1">
      <c r="B266" s="358"/>
      <c r="C266" s="358"/>
      <c r="D266" s="358"/>
      <c r="E266" s="358"/>
      <c r="F266" s="358"/>
      <c r="G266" s="358"/>
      <c r="H266" s="358"/>
      <c r="I266" s="358"/>
    </row>
    <row r="267" spans="2:9" s="432" customFormat="1" ht="15.75" customHeight="1">
      <c r="B267" s="358"/>
      <c r="C267" s="358"/>
      <c r="D267" s="358"/>
      <c r="E267" s="358"/>
      <c r="F267" s="358"/>
      <c r="G267" s="358"/>
      <c r="H267" s="358"/>
      <c r="I267" s="358"/>
    </row>
    <row r="268" spans="2:9" s="432" customFormat="1" ht="15.75" customHeight="1">
      <c r="B268" s="358"/>
      <c r="C268" s="358"/>
      <c r="D268" s="358"/>
      <c r="E268" s="358"/>
      <c r="F268" s="358"/>
      <c r="G268" s="358"/>
      <c r="H268" s="358"/>
      <c r="I268" s="358"/>
    </row>
    <row r="269" spans="2:9" s="432" customFormat="1" ht="15.75" customHeight="1">
      <c r="B269" s="358"/>
      <c r="C269" s="358"/>
      <c r="D269" s="358"/>
      <c r="E269" s="358"/>
      <c r="F269" s="358"/>
      <c r="G269" s="358"/>
      <c r="H269" s="358"/>
      <c r="I269" s="358"/>
    </row>
    <row r="270" spans="2:9" s="432" customFormat="1" ht="15.75" customHeight="1">
      <c r="B270" s="358"/>
      <c r="C270" s="358"/>
      <c r="D270" s="358"/>
      <c r="E270" s="358"/>
      <c r="F270" s="358"/>
      <c r="G270" s="358"/>
      <c r="H270" s="358"/>
      <c r="I270" s="358"/>
    </row>
    <row r="271" spans="2:9" s="432" customFormat="1" ht="15.75" customHeight="1">
      <c r="B271" s="358"/>
      <c r="C271" s="358"/>
      <c r="D271" s="358"/>
      <c r="E271" s="358"/>
      <c r="F271" s="358"/>
      <c r="G271" s="358"/>
      <c r="H271" s="358"/>
      <c r="I271" s="358"/>
    </row>
    <row r="272" spans="2:9" s="432" customFormat="1" ht="15.75" customHeight="1">
      <c r="B272" s="358"/>
      <c r="C272" s="358"/>
      <c r="D272" s="358"/>
      <c r="E272" s="358"/>
      <c r="F272" s="358"/>
      <c r="G272" s="358"/>
      <c r="H272" s="358"/>
      <c r="I272" s="358"/>
    </row>
    <row r="273" spans="2:9" s="432" customFormat="1" ht="15.75" customHeight="1">
      <c r="B273" s="358"/>
      <c r="C273" s="358"/>
      <c r="D273" s="358"/>
      <c r="E273" s="358"/>
      <c r="F273" s="358"/>
      <c r="G273" s="358"/>
      <c r="H273" s="358"/>
      <c r="I273" s="358"/>
    </row>
    <row r="274" spans="2:9" s="432" customFormat="1" ht="15.75" customHeight="1">
      <c r="B274" s="358"/>
      <c r="C274" s="358"/>
      <c r="D274" s="358"/>
      <c r="E274" s="358"/>
      <c r="F274" s="358"/>
      <c r="G274" s="358"/>
      <c r="H274" s="358"/>
      <c r="I274" s="358"/>
    </row>
    <row r="275" spans="2:9" s="432" customFormat="1" ht="15.75" customHeight="1">
      <c r="B275" s="358"/>
      <c r="C275" s="358"/>
      <c r="D275" s="358"/>
      <c r="E275" s="358"/>
      <c r="F275" s="358"/>
      <c r="G275" s="358"/>
      <c r="H275" s="358"/>
      <c r="I275" s="358"/>
    </row>
    <row r="276" spans="2:9" s="432" customFormat="1" ht="15.75" customHeight="1">
      <c r="B276" s="358"/>
      <c r="C276" s="358"/>
      <c r="D276" s="358"/>
      <c r="E276" s="358"/>
      <c r="F276" s="358"/>
      <c r="G276" s="358"/>
      <c r="H276" s="358"/>
      <c r="I276" s="358"/>
    </row>
    <row r="277" spans="2:9" s="432" customFormat="1" ht="15.75" customHeight="1">
      <c r="B277" s="358"/>
      <c r="C277" s="358"/>
      <c r="D277" s="358"/>
      <c r="E277" s="358"/>
      <c r="F277" s="358"/>
      <c r="G277" s="358"/>
      <c r="H277" s="358"/>
      <c r="I277" s="358"/>
    </row>
    <row r="278" spans="2:9" s="432" customFormat="1" ht="15.75" customHeight="1">
      <c r="B278" s="358"/>
      <c r="C278" s="358"/>
      <c r="D278" s="358"/>
      <c r="E278" s="358"/>
      <c r="F278" s="358"/>
      <c r="G278" s="358"/>
      <c r="H278" s="358"/>
      <c r="I278" s="358"/>
    </row>
    <row r="279" spans="2:9" s="432" customFormat="1" ht="15.75" customHeight="1">
      <c r="B279" s="358"/>
      <c r="C279" s="358"/>
      <c r="D279" s="358"/>
      <c r="E279" s="358"/>
      <c r="F279" s="358"/>
      <c r="G279" s="358"/>
      <c r="H279" s="358"/>
      <c r="I279" s="358"/>
    </row>
    <row r="280" spans="2:9" s="432" customFormat="1" ht="15.75" customHeight="1">
      <c r="B280" s="358"/>
      <c r="C280" s="358"/>
      <c r="D280" s="358"/>
      <c r="E280" s="358"/>
      <c r="F280" s="358"/>
      <c r="G280" s="358"/>
      <c r="H280" s="358"/>
      <c r="I280" s="358"/>
    </row>
    <row r="281" spans="2:9" s="432" customFormat="1" ht="15.75" customHeight="1">
      <c r="B281" s="358"/>
      <c r="C281" s="358"/>
      <c r="D281" s="358"/>
      <c r="E281" s="358"/>
      <c r="F281" s="358"/>
      <c r="G281" s="358"/>
      <c r="H281" s="358"/>
      <c r="I281" s="358"/>
    </row>
    <row r="282" spans="2:9" s="432" customFormat="1" ht="15.75" customHeight="1">
      <c r="B282" s="358"/>
      <c r="C282" s="358"/>
      <c r="D282" s="358"/>
      <c r="E282" s="358"/>
      <c r="F282" s="358"/>
      <c r="G282" s="358"/>
      <c r="H282" s="358"/>
      <c r="I282" s="358"/>
    </row>
    <row r="283" spans="2:9" s="432" customFormat="1" ht="15.75" customHeight="1">
      <c r="B283" s="358"/>
      <c r="C283" s="358"/>
      <c r="D283" s="358"/>
      <c r="E283" s="358"/>
      <c r="F283" s="358"/>
      <c r="G283" s="358"/>
      <c r="H283" s="358"/>
      <c r="I283" s="358"/>
    </row>
    <row r="284" spans="2:9" s="432" customFormat="1" ht="15.75" customHeight="1">
      <c r="B284" s="358"/>
      <c r="C284" s="358"/>
      <c r="D284" s="358"/>
      <c r="E284" s="358"/>
      <c r="F284" s="358"/>
      <c r="G284" s="358"/>
      <c r="H284" s="358"/>
      <c r="I284" s="358"/>
    </row>
    <row r="285" spans="2:9" s="432" customFormat="1" ht="15.75" customHeight="1">
      <c r="B285" s="358"/>
      <c r="C285" s="358"/>
      <c r="D285" s="358"/>
      <c r="E285" s="358"/>
      <c r="F285" s="358"/>
      <c r="G285" s="358"/>
      <c r="H285" s="358"/>
      <c r="I285" s="358"/>
    </row>
    <row r="286" spans="2:9" s="432" customFormat="1" ht="15.75" customHeight="1">
      <c r="B286" s="358"/>
      <c r="C286" s="358"/>
      <c r="D286" s="358"/>
      <c r="E286" s="358"/>
      <c r="F286" s="358"/>
      <c r="G286" s="358"/>
      <c r="H286" s="358"/>
      <c r="I286" s="358"/>
    </row>
    <row r="287" spans="2:9" s="432" customFormat="1" ht="15.75" customHeight="1">
      <c r="B287" s="358"/>
      <c r="C287" s="358"/>
      <c r="D287" s="358"/>
      <c r="E287" s="358"/>
      <c r="F287" s="358"/>
      <c r="G287" s="358"/>
      <c r="H287" s="358"/>
      <c r="I287" s="358"/>
    </row>
    <row r="288" spans="2:9" s="432" customFormat="1" ht="15.75" customHeight="1">
      <c r="B288" s="358"/>
      <c r="C288" s="358"/>
      <c r="D288" s="358"/>
      <c r="E288" s="358"/>
      <c r="F288" s="358"/>
      <c r="G288" s="358"/>
      <c r="H288" s="358"/>
      <c r="I288" s="358"/>
    </row>
    <row r="289" spans="2:9" s="432" customFormat="1" ht="15.75" customHeight="1">
      <c r="B289" s="358"/>
      <c r="C289" s="358"/>
      <c r="D289" s="358"/>
      <c r="E289" s="358"/>
      <c r="F289" s="358"/>
      <c r="G289" s="358"/>
      <c r="H289" s="358"/>
      <c r="I289" s="358"/>
    </row>
    <row r="290" spans="2:9" s="432" customFormat="1" ht="15.75" customHeight="1">
      <c r="B290" s="358"/>
      <c r="C290" s="358"/>
      <c r="D290" s="358"/>
      <c r="E290" s="358"/>
      <c r="F290" s="358"/>
      <c r="G290" s="358"/>
      <c r="H290" s="358"/>
      <c r="I290" s="358"/>
    </row>
    <row r="291" spans="2:9" s="432" customFormat="1" ht="15.75" customHeight="1">
      <c r="B291" s="358"/>
      <c r="C291" s="358"/>
      <c r="D291" s="358"/>
      <c r="E291" s="358"/>
      <c r="F291" s="358"/>
      <c r="G291" s="358"/>
      <c r="H291" s="358"/>
      <c r="I291" s="358"/>
    </row>
    <row r="292" spans="2:9" s="432" customFormat="1" ht="15.75" customHeight="1">
      <c r="B292" s="358"/>
      <c r="C292" s="358"/>
      <c r="D292" s="358"/>
      <c r="E292" s="358"/>
      <c r="F292" s="358"/>
      <c r="G292" s="358"/>
      <c r="H292" s="358"/>
      <c r="I292" s="358"/>
    </row>
    <row r="293" spans="2:9" s="432" customFormat="1" ht="15.75" customHeight="1">
      <c r="B293" s="358"/>
      <c r="C293" s="358"/>
      <c r="D293" s="358"/>
      <c r="E293" s="358"/>
      <c r="F293" s="358"/>
      <c r="G293" s="358"/>
      <c r="H293" s="358"/>
      <c r="I293" s="358"/>
    </row>
    <row r="294" spans="2:9" s="432" customFormat="1" ht="15.75" customHeight="1">
      <c r="B294" s="358"/>
      <c r="C294" s="358"/>
      <c r="D294" s="358"/>
      <c r="E294" s="358"/>
      <c r="F294" s="358"/>
      <c r="G294" s="358"/>
      <c r="H294" s="358"/>
      <c r="I294" s="358"/>
    </row>
    <row r="295" spans="2:9" s="432" customFormat="1" ht="15.75" customHeight="1">
      <c r="B295" s="358"/>
      <c r="C295" s="358"/>
      <c r="D295" s="358"/>
      <c r="E295" s="358"/>
      <c r="F295" s="358"/>
      <c r="G295" s="358"/>
      <c r="H295" s="358"/>
      <c r="I295" s="358"/>
    </row>
    <row r="296" spans="2:9" s="432" customFormat="1" ht="15.75" customHeight="1">
      <c r="B296" s="358"/>
      <c r="C296" s="358"/>
      <c r="D296" s="358"/>
      <c r="E296" s="358"/>
      <c r="F296" s="358"/>
      <c r="G296" s="358"/>
      <c r="H296" s="358"/>
      <c r="I296" s="358"/>
    </row>
    <row r="297" spans="2:9" s="432" customFormat="1" ht="15.75" customHeight="1">
      <c r="B297" s="358"/>
      <c r="C297" s="358"/>
      <c r="D297" s="358"/>
      <c r="E297" s="358"/>
      <c r="F297" s="358"/>
      <c r="G297" s="358"/>
      <c r="H297" s="358"/>
      <c r="I297" s="358"/>
    </row>
    <row r="298" spans="2:9" s="432" customFormat="1" ht="15.75" customHeight="1">
      <c r="B298" s="358"/>
      <c r="C298" s="358"/>
      <c r="D298" s="358"/>
      <c r="E298" s="358"/>
      <c r="F298" s="358"/>
      <c r="G298" s="358"/>
      <c r="H298" s="358"/>
      <c r="I298" s="358"/>
    </row>
    <row r="299" spans="2:9" s="432" customFormat="1" ht="15.75" customHeight="1">
      <c r="B299" s="358"/>
      <c r="C299" s="358"/>
      <c r="D299" s="358"/>
      <c r="E299" s="358"/>
      <c r="F299" s="358"/>
      <c r="G299" s="358"/>
      <c r="H299" s="358"/>
      <c r="I299" s="358"/>
    </row>
    <row r="300" spans="2:9" s="432" customFormat="1" ht="15.75" customHeight="1">
      <c r="B300" s="358"/>
      <c r="C300" s="358"/>
      <c r="D300" s="358"/>
      <c r="E300" s="358"/>
      <c r="F300" s="358"/>
      <c r="G300" s="358"/>
      <c r="H300" s="358"/>
      <c r="I300" s="358"/>
    </row>
    <row r="301" spans="2:9" s="432" customFormat="1" ht="15.75" customHeight="1">
      <c r="B301" s="358"/>
      <c r="C301" s="358"/>
      <c r="D301" s="358"/>
      <c r="E301" s="358"/>
      <c r="F301" s="358"/>
      <c r="G301" s="358"/>
      <c r="H301" s="358"/>
      <c r="I301" s="358"/>
    </row>
    <row r="302" spans="2:9" s="432" customFormat="1" ht="15.75" customHeight="1">
      <c r="B302" s="358"/>
      <c r="C302" s="358"/>
      <c r="D302" s="358"/>
      <c r="E302" s="358"/>
      <c r="F302" s="358"/>
      <c r="G302" s="358"/>
      <c r="H302" s="358"/>
      <c r="I302" s="358"/>
    </row>
    <row r="303" spans="2:9" s="432" customFormat="1" ht="15.75" customHeight="1">
      <c r="B303" s="358"/>
      <c r="C303" s="358"/>
      <c r="D303" s="358"/>
      <c r="E303" s="358"/>
      <c r="F303" s="358"/>
      <c r="G303" s="358"/>
      <c r="H303" s="358"/>
      <c r="I303" s="358"/>
    </row>
    <row r="304" spans="2:9" s="432" customFormat="1" ht="15.75" customHeight="1">
      <c r="B304" s="358"/>
      <c r="C304" s="358"/>
      <c r="D304" s="358"/>
      <c r="E304" s="358"/>
      <c r="F304" s="358"/>
      <c r="G304" s="358"/>
      <c r="H304" s="358"/>
      <c r="I304" s="358"/>
    </row>
    <row r="305" spans="2:9" s="432" customFormat="1" ht="15.75" customHeight="1">
      <c r="B305" s="358"/>
      <c r="C305" s="358"/>
      <c r="D305" s="358"/>
      <c r="E305" s="358"/>
      <c r="F305" s="358"/>
      <c r="G305" s="358"/>
      <c r="H305" s="358"/>
      <c r="I305" s="358"/>
    </row>
    <row r="306" spans="2:9" s="432" customFormat="1" ht="15.75" customHeight="1">
      <c r="B306" s="358"/>
      <c r="C306" s="358"/>
      <c r="D306" s="358"/>
      <c r="E306" s="358"/>
      <c r="F306" s="358"/>
      <c r="G306" s="358"/>
      <c r="H306" s="358"/>
      <c r="I306" s="358"/>
    </row>
    <row r="307" spans="2:9" s="432" customFormat="1" ht="15.75" customHeight="1">
      <c r="B307" s="358"/>
      <c r="C307" s="358"/>
      <c r="D307" s="358"/>
      <c r="E307" s="358"/>
      <c r="F307" s="358"/>
      <c r="G307" s="358"/>
      <c r="H307" s="358"/>
      <c r="I307" s="358"/>
    </row>
    <row r="308" spans="2:9" s="432" customFormat="1" ht="15.75" customHeight="1">
      <c r="B308" s="358"/>
      <c r="C308" s="358"/>
      <c r="D308" s="358"/>
      <c r="E308" s="358"/>
      <c r="F308" s="358"/>
      <c r="G308" s="358"/>
      <c r="H308" s="358"/>
      <c r="I308" s="358"/>
    </row>
    <row r="309" spans="2:9" s="432" customFormat="1" ht="15.75" customHeight="1">
      <c r="B309" s="358"/>
      <c r="C309" s="358"/>
      <c r="D309" s="358"/>
      <c r="E309" s="358"/>
      <c r="F309" s="358"/>
      <c r="G309" s="358"/>
      <c r="H309" s="358"/>
      <c r="I309" s="358"/>
    </row>
    <row r="310" spans="2:9" s="432" customFormat="1" ht="15.75" customHeight="1">
      <c r="B310" s="358"/>
      <c r="C310" s="358"/>
      <c r="D310" s="358"/>
      <c r="E310" s="358"/>
      <c r="F310" s="358"/>
      <c r="G310" s="358"/>
      <c r="H310" s="358"/>
      <c r="I310" s="358"/>
    </row>
    <row r="311" spans="2:9" s="432" customFormat="1" ht="15.75" customHeight="1">
      <c r="B311" s="358"/>
      <c r="C311" s="358"/>
      <c r="D311" s="358"/>
      <c r="E311" s="358"/>
      <c r="F311" s="358"/>
      <c r="G311" s="358"/>
      <c r="H311" s="358"/>
      <c r="I311" s="358"/>
    </row>
    <row r="312" spans="2:9" s="432" customFormat="1" ht="15.75" customHeight="1">
      <c r="B312" s="358"/>
      <c r="C312" s="358"/>
      <c r="D312" s="358"/>
      <c r="E312" s="358"/>
      <c r="F312" s="358"/>
      <c r="G312" s="358"/>
      <c r="H312" s="358"/>
      <c r="I312" s="358"/>
    </row>
    <row r="313" spans="2:9" s="432" customFormat="1" ht="15.75" customHeight="1">
      <c r="B313" s="358"/>
      <c r="C313" s="358"/>
      <c r="D313" s="358"/>
      <c r="E313" s="358"/>
      <c r="F313" s="358"/>
      <c r="G313" s="358"/>
      <c r="H313" s="358"/>
      <c r="I313" s="358"/>
    </row>
    <row r="314" spans="2:9" s="432" customFormat="1" ht="15.75" customHeight="1">
      <c r="B314" s="358"/>
      <c r="C314" s="358"/>
      <c r="D314" s="358"/>
      <c r="E314" s="358"/>
      <c r="F314" s="358"/>
      <c r="G314" s="358"/>
      <c r="H314" s="358"/>
      <c r="I314" s="358"/>
    </row>
    <row r="315" spans="2:9" s="432" customFormat="1" ht="15.75" customHeight="1">
      <c r="B315" s="358"/>
      <c r="C315" s="358"/>
      <c r="D315" s="358"/>
      <c r="E315" s="358"/>
      <c r="F315" s="358"/>
      <c r="G315" s="358"/>
      <c r="H315" s="358"/>
      <c r="I315" s="358"/>
    </row>
    <row r="316" spans="2:9" s="432" customFormat="1" ht="15.75" customHeight="1">
      <c r="B316" s="358"/>
      <c r="C316" s="358"/>
      <c r="D316" s="358"/>
      <c r="E316" s="358"/>
      <c r="F316" s="358"/>
      <c r="G316" s="358"/>
      <c r="H316" s="358"/>
      <c r="I316" s="358"/>
    </row>
    <row r="317" spans="2:9" s="432" customFormat="1" ht="15.75" customHeight="1">
      <c r="B317" s="358"/>
      <c r="C317" s="358"/>
      <c r="D317" s="358"/>
      <c r="E317" s="358"/>
      <c r="F317" s="358"/>
      <c r="G317" s="358"/>
      <c r="H317" s="358"/>
      <c r="I317" s="358"/>
    </row>
    <row r="318" spans="2:9" s="432" customFormat="1" ht="15.75" customHeight="1">
      <c r="B318" s="358"/>
      <c r="C318" s="358"/>
      <c r="D318" s="358"/>
      <c r="E318" s="358"/>
      <c r="F318" s="358"/>
      <c r="G318" s="358"/>
      <c r="H318" s="358"/>
      <c r="I318" s="358"/>
    </row>
    <row r="319" spans="2:9" s="432" customFormat="1" ht="15.75" customHeight="1">
      <c r="B319" s="358"/>
      <c r="C319" s="358"/>
      <c r="D319" s="358"/>
      <c r="E319" s="358"/>
      <c r="F319" s="358"/>
      <c r="G319" s="358"/>
      <c r="H319" s="358"/>
      <c r="I319" s="358"/>
    </row>
    <row r="320" spans="2:9" s="432" customFormat="1" ht="15.75" customHeight="1">
      <c r="B320" s="358"/>
      <c r="C320" s="358"/>
      <c r="D320" s="358"/>
      <c r="E320" s="358"/>
      <c r="F320" s="358"/>
      <c r="G320" s="358"/>
      <c r="H320" s="358"/>
      <c r="I320" s="358"/>
    </row>
    <row r="321" spans="2:9" s="432" customFormat="1" ht="15.75" customHeight="1">
      <c r="B321" s="358"/>
      <c r="C321" s="358"/>
      <c r="D321" s="358"/>
      <c r="E321" s="358"/>
      <c r="F321" s="358"/>
      <c r="G321" s="358"/>
      <c r="H321" s="358"/>
      <c r="I321" s="358"/>
    </row>
    <row r="322" spans="2:9" s="432" customFormat="1" ht="15.75" customHeight="1">
      <c r="B322" s="358"/>
      <c r="C322" s="358"/>
      <c r="D322" s="358"/>
      <c r="E322" s="358"/>
      <c r="F322" s="358"/>
      <c r="G322" s="358"/>
      <c r="H322" s="358"/>
      <c r="I322" s="358"/>
    </row>
    <row r="323" spans="2:9" s="432" customFormat="1" ht="15.75" customHeight="1">
      <c r="B323" s="358"/>
      <c r="C323" s="358"/>
      <c r="D323" s="358"/>
      <c r="E323" s="358"/>
      <c r="F323" s="358"/>
      <c r="G323" s="358"/>
      <c r="H323" s="358"/>
      <c r="I323" s="358"/>
    </row>
    <row r="324" spans="2:9" s="432" customFormat="1" ht="15.75" customHeight="1">
      <c r="B324" s="358"/>
      <c r="C324" s="358"/>
      <c r="D324" s="358"/>
      <c r="E324" s="358"/>
      <c r="F324" s="358"/>
      <c r="G324" s="358"/>
      <c r="H324" s="358"/>
      <c r="I324" s="358"/>
    </row>
    <row r="325" spans="2:9" s="432" customFormat="1" ht="15.75" customHeight="1">
      <c r="B325" s="358"/>
      <c r="C325" s="358"/>
      <c r="D325" s="358"/>
      <c r="E325" s="358"/>
      <c r="F325" s="358"/>
      <c r="G325" s="358"/>
      <c r="H325" s="358"/>
      <c r="I325" s="358"/>
    </row>
    <row r="326" spans="2:9" s="432" customFormat="1" ht="15.75" customHeight="1">
      <c r="B326" s="358"/>
      <c r="C326" s="358"/>
      <c r="D326" s="358"/>
      <c r="E326" s="358"/>
      <c r="F326" s="358"/>
      <c r="G326" s="358"/>
      <c r="H326" s="358"/>
      <c r="I326" s="358"/>
    </row>
    <row r="327" spans="2:9" s="432" customFormat="1" ht="15.75" customHeight="1">
      <c r="B327" s="358"/>
      <c r="C327" s="358"/>
      <c r="D327" s="358"/>
      <c r="E327" s="358"/>
      <c r="F327" s="358"/>
      <c r="G327" s="358"/>
      <c r="H327" s="358"/>
      <c r="I327" s="358"/>
    </row>
    <row r="328" spans="2:9" s="432" customFormat="1" ht="15.75" customHeight="1">
      <c r="B328" s="358"/>
      <c r="C328" s="358"/>
      <c r="D328" s="358"/>
      <c r="E328" s="358"/>
      <c r="F328" s="358"/>
      <c r="G328" s="358"/>
      <c r="H328" s="358"/>
      <c r="I328" s="358"/>
    </row>
    <row r="329" spans="2:9" s="432" customFormat="1" ht="15.75" customHeight="1">
      <c r="B329" s="358"/>
      <c r="C329" s="358"/>
      <c r="D329" s="358"/>
      <c r="E329" s="358"/>
      <c r="F329" s="358"/>
      <c r="G329" s="358"/>
      <c r="H329" s="358"/>
      <c r="I329" s="358"/>
    </row>
    <row r="330" spans="2:9" s="432" customFormat="1" ht="15.75" customHeight="1">
      <c r="B330" s="358"/>
      <c r="C330" s="358"/>
      <c r="D330" s="358"/>
      <c r="E330" s="358"/>
      <c r="F330" s="358"/>
      <c r="G330" s="358"/>
      <c r="H330" s="358"/>
      <c r="I330" s="358"/>
    </row>
    <row r="331" spans="2:9" s="432" customFormat="1" ht="15.75" customHeight="1">
      <c r="B331" s="358"/>
      <c r="C331" s="358"/>
      <c r="D331" s="358"/>
      <c r="E331" s="358"/>
      <c r="F331" s="358"/>
      <c r="G331" s="358"/>
      <c r="H331" s="358"/>
      <c r="I331" s="358"/>
    </row>
    <row r="332" spans="2:9" s="432" customFormat="1" ht="15.75" customHeight="1">
      <c r="B332" s="358"/>
      <c r="C332" s="358"/>
      <c r="D332" s="358"/>
      <c r="E332" s="358"/>
      <c r="F332" s="358"/>
      <c r="G332" s="358"/>
      <c r="H332" s="358"/>
      <c r="I332" s="358"/>
    </row>
    <row r="333" spans="2:9" s="432" customFormat="1" ht="15.75" customHeight="1">
      <c r="B333" s="358"/>
      <c r="C333" s="358"/>
      <c r="D333" s="358"/>
      <c r="E333" s="358"/>
      <c r="F333" s="358"/>
      <c r="G333" s="358"/>
      <c r="H333" s="358"/>
      <c r="I333" s="358"/>
    </row>
    <row r="334" spans="2:9" s="432" customFormat="1" ht="15.75" customHeight="1">
      <c r="B334" s="358"/>
      <c r="C334" s="358"/>
      <c r="D334" s="358"/>
      <c r="E334" s="358"/>
      <c r="F334" s="358"/>
      <c r="G334" s="358"/>
      <c r="H334" s="358"/>
      <c r="I334" s="358"/>
    </row>
    <row r="335" spans="2:9" s="432" customFormat="1" ht="15.75" customHeight="1">
      <c r="B335" s="358"/>
      <c r="C335" s="358"/>
      <c r="D335" s="358"/>
      <c r="E335" s="358"/>
      <c r="F335" s="358"/>
      <c r="G335" s="358"/>
      <c r="H335" s="358"/>
      <c r="I335" s="358"/>
    </row>
    <row r="336" spans="2:9" s="432" customFormat="1" ht="15.75" customHeight="1">
      <c r="B336" s="358"/>
      <c r="C336" s="358"/>
      <c r="D336" s="358"/>
      <c r="E336" s="358"/>
      <c r="F336" s="358"/>
      <c r="G336" s="358"/>
      <c r="H336" s="358"/>
      <c r="I336" s="358"/>
    </row>
    <row r="337" spans="2:9" s="432" customFormat="1" ht="15.75" customHeight="1">
      <c r="B337" s="358"/>
      <c r="C337" s="358"/>
      <c r="D337" s="358"/>
      <c r="E337" s="358"/>
      <c r="F337" s="358"/>
      <c r="G337" s="358"/>
      <c r="H337" s="358"/>
      <c r="I337" s="358"/>
    </row>
    <row r="338" spans="2:9" s="432" customFormat="1" ht="15.75" customHeight="1">
      <c r="B338" s="358"/>
      <c r="C338" s="358"/>
      <c r="D338" s="358"/>
      <c r="E338" s="358"/>
      <c r="F338" s="358"/>
      <c r="G338" s="358"/>
      <c r="H338" s="358"/>
      <c r="I338" s="358"/>
    </row>
    <row r="339" spans="2:9" s="432" customFormat="1" ht="15.75" customHeight="1">
      <c r="B339" s="358"/>
      <c r="C339" s="358"/>
      <c r="D339" s="358"/>
      <c r="E339" s="358"/>
      <c r="F339" s="358"/>
      <c r="G339" s="358"/>
      <c r="H339" s="358"/>
      <c r="I339" s="358"/>
    </row>
    <row r="340" spans="2:9" s="432" customFormat="1" ht="15.75" customHeight="1">
      <c r="B340" s="358"/>
      <c r="C340" s="358"/>
      <c r="D340" s="358"/>
      <c r="E340" s="358"/>
      <c r="F340" s="358"/>
      <c r="G340" s="358"/>
      <c r="H340" s="358"/>
      <c r="I340" s="358"/>
    </row>
    <row r="341" spans="2:9" s="432" customFormat="1" ht="15.75" customHeight="1">
      <c r="B341" s="358"/>
      <c r="C341" s="358"/>
      <c r="D341" s="358"/>
      <c r="E341" s="358"/>
      <c r="F341" s="358"/>
      <c r="G341" s="358"/>
      <c r="H341" s="358"/>
      <c r="I341" s="358"/>
    </row>
    <row r="342" spans="2:9" s="432" customFormat="1" ht="15.75" customHeight="1">
      <c r="B342" s="358"/>
      <c r="C342" s="358"/>
      <c r="D342" s="358"/>
      <c r="E342" s="358"/>
      <c r="F342" s="358"/>
      <c r="G342" s="358"/>
      <c r="H342" s="358"/>
      <c r="I342" s="358"/>
    </row>
    <row r="343" spans="2:9" s="432" customFormat="1" ht="15.75" customHeight="1">
      <c r="B343" s="358"/>
      <c r="C343" s="358"/>
      <c r="D343" s="358"/>
      <c r="E343" s="358"/>
      <c r="F343" s="358"/>
      <c r="G343" s="358"/>
      <c r="H343" s="358"/>
      <c r="I343" s="358"/>
    </row>
    <row r="344" spans="2:9" s="432" customFormat="1" ht="15.75" customHeight="1">
      <c r="B344" s="358"/>
      <c r="C344" s="358"/>
      <c r="D344" s="358"/>
      <c r="E344" s="358"/>
      <c r="F344" s="358"/>
      <c r="G344" s="358"/>
      <c r="H344" s="358"/>
      <c r="I344" s="358"/>
    </row>
    <row r="345" spans="2:9" s="432" customFormat="1" ht="15.75" customHeight="1">
      <c r="B345" s="358"/>
      <c r="C345" s="358"/>
      <c r="D345" s="358"/>
      <c r="E345" s="358"/>
      <c r="F345" s="358"/>
      <c r="G345" s="358"/>
      <c r="H345" s="358"/>
      <c r="I345" s="358"/>
    </row>
    <row r="346" spans="2:9" s="432" customFormat="1" ht="15.75" customHeight="1">
      <c r="B346" s="358"/>
      <c r="C346" s="358"/>
      <c r="D346" s="358"/>
      <c r="E346" s="358"/>
      <c r="F346" s="358"/>
      <c r="G346" s="358"/>
      <c r="H346" s="358"/>
      <c r="I346" s="358"/>
    </row>
    <row r="347" spans="2:9" s="432" customFormat="1" ht="15.75" customHeight="1">
      <c r="B347" s="358"/>
      <c r="C347" s="358"/>
      <c r="D347" s="358"/>
      <c r="E347" s="358"/>
      <c r="F347" s="358"/>
      <c r="G347" s="358"/>
      <c r="H347" s="358"/>
      <c r="I347" s="358"/>
    </row>
    <row r="348" spans="2:9" s="432" customFormat="1" ht="15.75" customHeight="1">
      <c r="B348" s="358"/>
      <c r="C348" s="358"/>
      <c r="D348" s="358"/>
      <c r="E348" s="358"/>
      <c r="F348" s="358"/>
      <c r="G348" s="358"/>
      <c r="H348" s="358"/>
      <c r="I348" s="358"/>
    </row>
    <row r="349" spans="2:9" s="432" customFormat="1" ht="15.75" customHeight="1">
      <c r="B349" s="358"/>
      <c r="C349" s="358"/>
      <c r="D349" s="358"/>
      <c r="E349" s="358"/>
      <c r="F349" s="358"/>
      <c r="G349" s="358"/>
      <c r="H349" s="358"/>
      <c r="I349" s="358"/>
    </row>
    <row r="350" spans="2:9" s="432" customFormat="1" ht="15.75" customHeight="1">
      <c r="B350" s="358"/>
      <c r="C350" s="358"/>
      <c r="D350" s="358"/>
      <c r="E350" s="358"/>
      <c r="F350" s="358"/>
      <c r="G350" s="358"/>
      <c r="H350" s="358"/>
      <c r="I350" s="358"/>
    </row>
    <row r="351" spans="2:9" s="432" customFormat="1" ht="15.75" customHeight="1">
      <c r="B351" s="358"/>
      <c r="C351" s="358"/>
      <c r="D351" s="358"/>
      <c r="E351" s="358"/>
      <c r="F351" s="358"/>
      <c r="G351" s="358"/>
      <c r="H351" s="358"/>
      <c r="I351" s="358"/>
    </row>
    <row r="352" spans="2:9" s="432" customFormat="1" ht="15.75" customHeight="1">
      <c r="B352" s="358"/>
      <c r="C352" s="358"/>
      <c r="D352" s="358"/>
      <c r="E352" s="358"/>
      <c r="F352" s="358"/>
      <c r="G352" s="358"/>
      <c r="H352" s="358"/>
      <c r="I352" s="358"/>
    </row>
    <row r="353" spans="2:9" s="432" customFormat="1" ht="15.75" customHeight="1">
      <c r="B353" s="358"/>
      <c r="C353" s="358"/>
      <c r="D353" s="358"/>
      <c r="E353" s="358"/>
      <c r="F353" s="358"/>
      <c r="G353" s="358"/>
      <c r="H353" s="358"/>
      <c r="I353" s="358"/>
    </row>
    <row r="354" spans="2:9" s="432" customFormat="1" ht="15.75" customHeight="1">
      <c r="B354" s="358"/>
      <c r="C354" s="358"/>
      <c r="D354" s="358"/>
      <c r="E354" s="358"/>
      <c r="F354" s="358"/>
      <c r="G354" s="358"/>
      <c r="H354" s="358"/>
      <c r="I354" s="358"/>
    </row>
    <row r="355" spans="2:9" s="432" customFormat="1" ht="15.75" customHeight="1">
      <c r="B355" s="358"/>
      <c r="C355" s="358"/>
      <c r="D355" s="358"/>
      <c r="E355" s="358"/>
      <c r="F355" s="358"/>
      <c r="G355" s="358"/>
      <c r="H355" s="358"/>
      <c r="I355" s="358"/>
    </row>
    <row r="356" spans="2:9" s="432" customFormat="1" ht="15.75" customHeight="1">
      <c r="B356" s="358"/>
      <c r="C356" s="358"/>
      <c r="D356" s="358"/>
      <c r="E356" s="358"/>
      <c r="F356" s="358"/>
      <c r="G356" s="358"/>
      <c r="H356" s="358"/>
      <c r="I356" s="358"/>
    </row>
    <row r="357" spans="2:9" s="432" customFormat="1" ht="15.75" customHeight="1">
      <c r="B357" s="358"/>
      <c r="C357" s="358"/>
      <c r="D357" s="358"/>
      <c r="E357" s="358"/>
      <c r="F357" s="358"/>
      <c r="G357" s="358"/>
      <c r="H357" s="358"/>
      <c r="I357" s="358"/>
    </row>
    <row r="358" spans="2:9" s="432" customFormat="1" ht="15.75" customHeight="1">
      <c r="B358" s="358"/>
      <c r="C358" s="358"/>
      <c r="D358" s="358"/>
      <c r="E358" s="358"/>
      <c r="F358" s="358"/>
      <c r="G358" s="358"/>
      <c r="H358" s="358"/>
      <c r="I358" s="358"/>
    </row>
    <row r="359" spans="2:9" s="432" customFormat="1" ht="15.75" customHeight="1">
      <c r="B359" s="358"/>
      <c r="C359" s="358"/>
      <c r="D359" s="358"/>
      <c r="E359" s="358"/>
      <c r="F359" s="358"/>
      <c r="G359" s="358"/>
      <c r="H359" s="358"/>
      <c r="I359" s="358"/>
    </row>
    <row r="360" spans="2:9" s="432" customFormat="1" ht="15.75" customHeight="1">
      <c r="B360" s="358"/>
      <c r="C360" s="358"/>
      <c r="D360" s="358"/>
      <c r="E360" s="358"/>
      <c r="F360" s="358"/>
      <c r="G360" s="358"/>
      <c r="H360" s="358"/>
      <c r="I360" s="358"/>
    </row>
    <row r="361" spans="2:9" s="432" customFormat="1" ht="15.75" customHeight="1">
      <c r="B361" s="358"/>
      <c r="C361" s="358"/>
      <c r="D361" s="358"/>
      <c r="E361" s="358"/>
      <c r="F361" s="358"/>
      <c r="G361" s="358"/>
      <c r="H361" s="358"/>
      <c r="I361" s="358"/>
    </row>
    <row r="362" spans="2:9" s="432" customFormat="1" ht="15.75" customHeight="1">
      <c r="B362" s="358"/>
      <c r="C362" s="358"/>
      <c r="D362" s="358"/>
      <c r="E362" s="358"/>
      <c r="F362" s="358"/>
      <c r="G362" s="358"/>
      <c r="H362" s="358"/>
      <c r="I362" s="358"/>
    </row>
    <row r="363" spans="2:9" s="432" customFormat="1" ht="15.75" customHeight="1">
      <c r="B363" s="358"/>
      <c r="C363" s="358"/>
      <c r="D363" s="358"/>
      <c r="E363" s="358"/>
      <c r="F363" s="358"/>
      <c r="G363" s="358"/>
      <c r="H363" s="358"/>
      <c r="I363" s="358"/>
    </row>
    <row r="364" spans="2:9" s="432" customFormat="1" ht="15.75" customHeight="1">
      <c r="B364" s="358"/>
      <c r="C364" s="358"/>
      <c r="D364" s="358"/>
      <c r="E364" s="358"/>
      <c r="F364" s="358"/>
      <c r="G364" s="358"/>
      <c r="H364" s="358"/>
      <c r="I364" s="358"/>
    </row>
    <row r="365" spans="2:9" s="432" customFormat="1" ht="15.75" customHeight="1">
      <c r="B365" s="358"/>
      <c r="C365" s="358"/>
      <c r="D365" s="358"/>
      <c r="E365" s="358"/>
      <c r="F365" s="358"/>
      <c r="G365" s="358"/>
      <c r="H365" s="358"/>
      <c r="I365" s="358"/>
    </row>
    <row r="366" spans="2:9" s="432" customFormat="1" ht="15.75" customHeight="1">
      <c r="B366" s="358"/>
      <c r="C366" s="358"/>
      <c r="D366" s="358"/>
      <c r="E366" s="358"/>
      <c r="F366" s="358"/>
      <c r="G366" s="358"/>
      <c r="H366" s="358"/>
      <c r="I366" s="358"/>
    </row>
    <row r="367" spans="2:9" s="432" customFormat="1" ht="15.75" customHeight="1">
      <c r="B367" s="358"/>
      <c r="C367" s="358"/>
      <c r="D367" s="358"/>
      <c r="E367" s="358"/>
      <c r="F367" s="358"/>
      <c r="G367" s="358"/>
      <c r="H367" s="358"/>
      <c r="I367" s="358"/>
    </row>
    <row r="368" spans="2:9" s="432" customFormat="1" ht="15.75" customHeight="1">
      <c r="B368" s="358"/>
      <c r="C368" s="358"/>
      <c r="D368" s="358"/>
      <c r="E368" s="358"/>
      <c r="F368" s="358"/>
      <c r="G368" s="358"/>
      <c r="H368" s="358"/>
      <c r="I368" s="358"/>
    </row>
    <row r="369" spans="2:9" s="432" customFormat="1" ht="15.75" customHeight="1">
      <c r="B369" s="358"/>
      <c r="C369" s="358"/>
      <c r="D369" s="358"/>
      <c r="E369" s="358"/>
      <c r="F369" s="358"/>
      <c r="G369" s="358"/>
      <c r="H369" s="358"/>
      <c r="I369" s="358"/>
    </row>
    <row r="370" spans="2:9" s="432" customFormat="1" ht="15.75" customHeight="1">
      <c r="B370" s="358"/>
      <c r="C370" s="358"/>
      <c r="D370" s="358"/>
      <c r="E370" s="358"/>
      <c r="F370" s="358"/>
      <c r="G370" s="358"/>
      <c r="H370" s="358"/>
      <c r="I370" s="358"/>
    </row>
    <row r="371" spans="2:9" s="432" customFormat="1" ht="15.75" customHeight="1">
      <c r="B371" s="358"/>
      <c r="C371" s="358"/>
      <c r="D371" s="358"/>
      <c r="E371" s="358"/>
      <c r="F371" s="358"/>
      <c r="G371" s="358"/>
      <c r="H371" s="358"/>
      <c r="I371" s="358"/>
    </row>
    <row r="372" spans="2:9" s="432" customFormat="1" ht="15.75" customHeight="1">
      <c r="B372" s="358"/>
      <c r="C372" s="358"/>
      <c r="D372" s="358"/>
      <c r="E372" s="358"/>
      <c r="F372" s="358"/>
      <c r="G372" s="358"/>
      <c r="H372" s="358"/>
      <c r="I372" s="358"/>
    </row>
    <row r="373" spans="2:9" s="432" customFormat="1" ht="15.75" customHeight="1">
      <c r="B373" s="358"/>
      <c r="C373" s="358"/>
      <c r="D373" s="358"/>
      <c r="E373" s="358"/>
      <c r="F373" s="358"/>
      <c r="G373" s="358"/>
      <c r="H373" s="358"/>
      <c r="I373" s="358"/>
    </row>
    <row r="374" spans="2:9" s="432" customFormat="1" ht="15.75" customHeight="1">
      <c r="B374" s="358"/>
      <c r="C374" s="358"/>
      <c r="D374" s="358"/>
      <c r="E374" s="358"/>
      <c r="F374" s="358"/>
      <c r="G374" s="358"/>
      <c r="H374" s="358"/>
      <c r="I374" s="358"/>
    </row>
    <row r="375" spans="2:9" s="432" customFormat="1" ht="15.75" customHeight="1">
      <c r="B375" s="358"/>
      <c r="C375" s="358"/>
      <c r="D375" s="358"/>
      <c r="E375" s="358"/>
      <c r="F375" s="358"/>
      <c r="G375" s="358"/>
      <c r="H375" s="358"/>
      <c r="I375" s="358"/>
    </row>
    <row r="376" spans="2:9" s="432" customFormat="1" ht="15.75" customHeight="1">
      <c r="B376" s="358"/>
      <c r="C376" s="358"/>
      <c r="D376" s="358"/>
      <c r="E376" s="358"/>
      <c r="F376" s="358"/>
      <c r="G376" s="358"/>
      <c r="H376" s="358"/>
      <c r="I376" s="358"/>
    </row>
    <row r="377" spans="2:9" s="432" customFormat="1" ht="15.75" customHeight="1">
      <c r="B377" s="358"/>
      <c r="C377" s="358"/>
      <c r="D377" s="358"/>
      <c r="E377" s="358"/>
      <c r="F377" s="358"/>
      <c r="G377" s="358"/>
      <c r="H377" s="358"/>
      <c r="I377" s="358"/>
    </row>
    <row r="378" spans="2:9" s="432" customFormat="1" ht="15.75" customHeight="1">
      <c r="B378" s="358"/>
      <c r="C378" s="358"/>
      <c r="D378" s="358"/>
      <c r="E378" s="358"/>
      <c r="F378" s="358"/>
      <c r="G378" s="358"/>
      <c r="H378" s="358"/>
      <c r="I378" s="358"/>
    </row>
    <row r="379" spans="2:9" s="432" customFormat="1" ht="15.75" customHeight="1">
      <c r="B379" s="358"/>
      <c r="C379" s="358"/>
      <c r="D379" s="358"/>
      <c r="E379" s="358"/>
      <c r="F379" s="358"/>
      <c r="G379" s="358"/>
      <c r="H379" s="358"/>
      <c r="I379" s="358"/>
    </row>
    <row r="380" spans="2:9" s="432" customFormat="1" ht="15.75" customHeight="1">
      <c r="B380" s="358"/>
      <c r="C380" s="358"/>
      <c r="D380" s="358"/>
      <c r="E380" s="358"/>
      <c r="F380" s="358"/>
      <c r="G380" s="358"/>
      <c r="H380" s="358"/>
      <c r="I380" s="358"/>
    </row>
    <row r="381" spans="2:9" s="432" customFormat="1" ht="15.75" customHeight="1">
      <c r="B381" s="358"/>
      <c r="C381" s="358"/>
      <c r="D381" s="358"/>
      <c r="E381" s="358"/>
      <c r="F381" s="358"/>
      <c r="G381" s="358"/>
      <c r="H381" s="358"/>
      <c r="I381" s="358"/>
    </row>
    <row r="382" spans="2:9" s="432" customFormat="1" ht="15.75" customHeight="1">
      <c r="B382" s="358"/>
      <c r="C382" s="358"/>
      <c r="D382" s="358"/>
      <c r="E382" s="358"/>
      <c r="F382" s="358"/>
      <c r="G382" s="358"/>
      <c r="H382" s="358"/>
      <c r="I382" s="358"/>
    </row>
    <row r="383" spans="2:9" s="432" customFormat="1" ht="15.75" customHeight="1">
      <c r="B383" s="358"/>
      <c r="C383" s="358"/>
      <c r="D383" s="358"/>
      <c r="E383" s="358"/>
      <c r="F383" s="358"/>
      <c r="G383" s="358"/>
      <c r="H383" s="358"/>
      <c r="I383" s="358"/>
    </row>
    <row r="384" spans="2:9" s="432" customFormat="1" ht="15.75" customHeight="1">
      <c r="B384" s="358"/>
      <c r="C384" s="358"/>
      <c r="D384" s="358"/>
      <c r="E384" s="358"/>
      <c r="F384" s="358"/>
      <c r="G384" s="358"/>
      <c r="H384" s="358"/>
      <c r="I384" s="358"/>
    </row>
    <row r="385" spans="2:9" s="432" customFormat="1" ht="15.75" customHeight="1">
      <c r="B385" s="358"/>
      <c r="C385" s="358"/>
      <c r="D385" s="358"/>
      <c r="E385" s="358"/>
      <c r="F385" s="358"/>
      <c r="G385" s="358"/>
      <c r="H385" s="358"/>
      <c r="I385" s="358"/>
    </row>
    <row r="386" spans="2:9" s="432" customFormat="1" ht="15.75" customHeight="1">
      <c r="B386" s="358"/>
      <c r="C386" s="358"/>
      <c r="D386" s="358"/>
      <c r="E386" s="358"/>
      <c r="F386" s="358"/>
      <c r="G386" s="358"/>
      <c r="H386" s="358"/>
      <c r="I386" s="358"/>
    </row>
    <row r="387" spans="2:9" s="432" customFormat="1" ht="15.75" customHeight="1">
      <c r="B387" s="358"/>
      <c r="C387" s="358"/>
      <c r="D387" s="358"/>
      <c r="E387" s="358"/>
      <c r="F387" s="358"/>
      <c r="G387" s="358"/>
      <c r="H387" s="358"/>
      <c r="I387" s="358"/>
    </row>
    <row r="388" spans="2:9" s="432" customFormat="1" ht="15.75" customHeight="1">
      <c r="B388" s="358"/>
      <c r="C388" s="358"/>
      <c r="D388" s="358"/>
      <c r="E388" s="358"/>
      <c r="F388" s="358"/>
      <c r="G388" s="358"/>
      <c r="H388" s="358"/>
      <c r="I388" s="358"/>
    </row>
    <row r="389" spans="2:9" s="432" customFormat="1" ht="15.75" customHeight="1">
      <c r="B389" s="358"/>
      <c r="C389" s="358"/>
      <c r="D389" s="358"/>
      <c r="E389" s="358"/>
      <c r="F389" s="358"/>
      <c r="G389" s="358"/>
      <c r="H389" s="358"/>
      <c r="I389" s="358"/>
    </row>
    <row r="390" spans="2:9" s="432" customFormat="1" ht="15.75" customHeight="1">
      <c r="B390" s="358"/>
      <c r="C390" s="358"/>
      <c r="D390" s="358"/>
      <c r="E390" s="358"/>
      <c r="F390" s="358"/>
      <c r="G390" s="358"/>
      <c r="H390" s="358"/>
      <c r="I390" s="358"/>
    </row>
    <row r="391" spans="2:9" s="432" customFormat="1" ht="15.75" customHeight="1">
      <c r="B391" s="358"/>
      <c r="C391" s="358"/>
      <c r="D391" s="358"/>
      <c r="E391" s="358"/>
      <c r="F391" s="358"/>
      <c r="G391" s="358"/>
      <c r="H391" s="358"/>
      <c r="I391" s="358"/>
    </row>
    <row r="392" spans="2:9" s="432" customFormat="1" ht="15.75" customHeight="1">
      <c r="B392" s="358"/>
      <c r="C392" s="358"/>
      <c r="D392" s="358"/>
      <c r="E392" s="358"/>
      <c r="F392" s="358"/>
      <c r="G392" s="358"/>
      <c r="H392" s="358"/>
      <c r="I392" s="358"/>
    </row>
    <row r="393" spans="2:9" s="432" customFormat="1" ht="15.75" customHeight="1">
      <c r="B393" s="358"/>
      <c r="C393" s="358"/>
      <c r="D393" s="358"/>
      <c r="E393" s="358"/>
      <c r="F393" s="358"/>
      <c r="G393" s="358"/>
      <c r="H393" s="358"/>
      <c r="I393" s="358"/>
    </row>
    <row r="394" spans="2:9" s="432" customFormat="1" ht="15.75" customHeight="1">
      <c r="B394" s="358"/>
      <c r="C394" s="358"/>
      <c r="D394" s="358"/>
      <c r="E394" s="358"/>
      <c r="F394" s="358"/>
      <c r="G394" s="358"/>
      <c r="H394" s="358"/>
      <c r="I394" s="358"/>
    </row>
    <row r="395" spans="2:9" s="432" customFormat="1" ht="15.75" customHeight="1">
      <c r="B395" s="358"/>
      <c r="C395" s="358"/>
      <c r="D395" s="358"/>
      <c r="E395" s="358"/>
      <c r="F395" s="358"/>
      <c r="G395" s="358"/>
      <c r="H395" s="358"/>
      <c r="I395" s="358"/>
    </row>
    <row r="396" spans="2:9" s="432" customFormat="1" ht="15.75" customHeight="1">
      <c r="B396" s="358"/>
      <c r="C396" s="358"/>
      <c r="D396" s="358"/>
      <c r="E396" s="358"/>
      <c r="F396" s="358"/>
      <c r="G396" s="358"/>
      <c r="H396" s="358"/>
      <c r="I396" s="358"/>
    </row>
    <row r="397" spans="2:9" s="432" customFormat="1" ht="15.75" customHeight="1">
      <c r="B397" s="358"/>
      <c r="C397" s="358"/>
      <c r="D397" s="358"/>
      <c r="E397" s="358"/>
      <c r="F397" s="358"/>
      <c r="G397" s="358"/>
      <c r="H397" s="358"/>
      <c r="I397" s="358"/>
    </row>
    <row r="398" spans="2:9" s="432" customFormat="1" ht="15.75" customHeight="1">
      <c r="B398" s="358"/>
      <c r="C398" s="358"/>
      <c r="D398" s="358"/>
      <c r="E398" s="358"/>
      <c r="F398" s="358"/>
      <c r="G398" s="358"/>
      <c r="H398" s="358"/>
      <c r="I398" s="358"/>
    </row>
    <row r="399" spans="2:9" s="432" customFormat="1" ht="15.75" customHeight="1">
      <c r="B399" s="358"/>
      <c r="C399" s="358"/>
      <c r="D399" s="358"/>
      <c r="E399" s="358"/>
      <c r="F399" s="358"/>
      <c r="G399" s="358"/>
      <c r="H399" s="358"/>
      <c r="I399" s="358"/>
    </row>
    <row r="400" spans="2:9" s="432" customFormat="1" ht="15.75" customHeight="1">
      <c r="B400" s="358"/>
      <c r="C400" s="358"/>
      <c r="D400" s="358"/>
      <c r="E400" s="358"/>
      <c r="F400" s="358"/>
      <c r="G400" s="358"/>
      <c r="H400" s="358"/>
      <c r="I400" s="358"/>
    </row>
    <row r="401" spans="2:9" s="432" customFormat="1" ht="15.75" customHeight="1">
      <c r="B401" s="358"/>
      <c r="C401" s="358"/>
      <c r="D401" s="358"/>
      <c r="E401" s="358"/>
      <c r="F401" s="358"/>
      <c r="G401" s="358"/>
      <c r="H401" s="358"/>
      <c r="I401" s="358"/>
    </row>
    <row r="402" spans="2:9" s="432" customFormat="1" ht="15.75" customHeight="1">
      <c r="B402" s="358"/>
      <c r="C402" s="358"/>
      <c r="D402" s="358"/>
      <c r="E402" s="358"/>
      <c r="F402" s="358"/>
      <c r="G402" s="358"/>
      <c r="H402" s="358"/>
      <c r="I402" s="358"/>
    </row>
    <row r="403" spans="2:9" s="432" customFormat="1" ht="15.75" customHeight="1">
      <c r="B403" s="358"/>
      <c r="C403" s="358"/>
      <c r="D403" s="358"/>
      <c r="E403" s="358"/>
      <c r="F403" s="358"/>
      <c r="G403" s="358"/>
      <c r="H403" s="358"/>
      <c r="I403" s="358"/>
    </row>
    <row r="404" spans="2:9" s="432" customFormat="1" ht="15.75" customHeight="1">
      <c r="B404" s="358"/>
      <c r="C404" s="358"/>
      <c r="D404" s="358"/>
      <c r="E404" s="358"/>
      <c r="F404" s="358"/>
      <c r="G404" s="358"/>
      <c r="H404" s="358"/>
      <c r="I404" s="358"/>
    </row>
    <row r="405" spans="2:9" s="432" customFormat="1" ht="15.75" customHeight="1">
      <c r="B405" s="358"/>
      <c r="C405" s="358"/>
      <c r="D405" s="358"/>
      <c r="E405" s="358"/>
      <c r="F405" s="358"/>
      <c r="G405" s="358"/>
      <c r="H405" s="358"/>
      <c r="I405" s="358"/>
    </row>
    <row r="406" spans="2:9" s="432" customFormat="1" ht="15.75" customHeight="1">
      <c r="B406" s="358"/>
      <c r="C406" s="358"/>
      <c r="D406" s="358"/>
      <c r="E406" s="358"/>
      <c r="F406" s="358"/>
      <c r="G406" s="358"/>
      <c r="H406" s="358"/>
      <c r="I406" s="358"/>
    </row>
    <row r="407" spans="2:9" s="432" customFormat="1" ht="15.75" customHeight="1">
      <c r="B407" s="358"/>
      <c r="C407" s="358"/>
      <c r="D407" s="358"/>
      <c r="E407" s="358"/>
      <c r="F407" s="358"/>
      <c r="G407" s="358"/>
      <c r="H407" s="358"/>
      <c r="I407" s="358"/>
    </row>
    <row r="408" spans="2:9" s="432" customFormat="1" ht="15.75" customHeight="1">
      <c r="B408" s="358"/>
      <c r="C408" s="358"/>
      <c r="D408" s="358"/>
      <c r="E408" s="358"/>
      <c r="F408" s="358"/>
      <c r="G408" s="358"/>
      <c r="H408" s="358"/>
      <c r="I408" s="358"/>
    </row>
    <row r="409" spans="2:9" s="432" customFormat="1" ht="15.75" customHeight="1">
      <c r="B409" s="358"/>
      <c r="C409" s="358"/>
      <c r="D409" s="358"/>
      <c r="E409" s="358"/>
      <c r="F409" s="358"/>
      <c r="G409" s="358"/>
      <c r="H409" s="358"/>
      <c r="I409" s="358"/>
    </row>
    <row r="410" spans="2:9" s="432" customFormat="1" ht="15.75" customHeight="1">
      <c r="B410" s="358"/>
      <c r="C410" s="358"/>
      <c r="D410" s="358"/>
      <c r="E410" s="358"/>
      <c r="F410" s="358"/>
      <c r="G410" s="358"/>
      <c r="H410" s="358"/>
      <c r="I410" s="358"/>
    </row>
    <row r="411" spans="2:9" s="432" customFormat="1" ht="15.75" customHeight="1">
      <c r="B411" s="358"/>
      <c r="C411" s="358"/>
      <c r="D411" s="358"/>
      <c r="E411" s="358"/>
      <c r="F411" s="358"/>
      <c r="G411" s="358"/>
      <c r="H411" s="358"/>
      <c r="I411" s="358"/>
    </row>
    <row r="412" spans="2:9" s="432" customFormat="1" ht="15.75" customHeight="1">
      <c r="B412" s="358"/>
      <c r="C412" s="358"/>
      <c r="D412" s="358"/>
      <c r="E412" s="358"/>
      <c r="F412" s="358"/>
      <c r="G412" s="358"/>
      <c r="H412" s="358"/>
      <c r="I412" s="358"/>
    </row>
    <row r="413" spans="2:9" s="432" customFormat="1" ht="15.75" customHeight="1">
      <c r="B413" s="358"/>
      <c r="C413" s="358"/>
      <c r="D413" s="358"/>
      <c r="E413" s="358"/>
      <c r="F413" s="358"/>
      <c r="G413" s="358"/>
      <c r="H413" s="358"/>
      <c r="I413" s="358"/>
    </row>
    <row r="414" spans="2:9" s="432" customFormat="1" ht="15.75" customHeight="1">
      <c r="B414" s="358"/>
      <c r="C414" s="358"/>
      <c r="D414" s="358"/>
      <c r="E414" s="358"/>
      <c r="F414" s="358"/>
      <c r="G414" s="358"/>
      <c r="H414" s="358"/>
      <c r="I414" s="358"/>
    </row>
    <row r="415" spans="2:9" s="432" customFormat="1" ht="15.75" customHeight="1">
      <c r="B415" s="358"/>
      <c r="C415" s="358"/>
      <c r="D415" s="358"/>
      <c r="E415" s="358"/>
      <c r="F415" s="358"/>
      <c r="G415" s="358"/>
      <c r="H415" s="358"/>
      <c r="I415" s="358"/>
    </row>
    <row r="416" spans="2:9" s="432" customFormat="1" ht="15.75" customHeight="1">
      <c r="B416" s="358"/>
      <c r="C416" s="358"/>
      <c r="D416" s="358"/>
      <c r="E416" s="358"/>
      <c r="F416" s="358"/>
      <c r="G416" s="358"/>
      <c r="H416" s="358"/>
      <c r="I416" s="358"/>
    </row>
    <row r="417" spans="2:9" s="432" customFormat="1" ht="15.75" customHeight="1">
      <c r="B417" s="358"/>
      <c r="C417" s="358"/>
      <c r="D417" s="358"/>
      <c r="E417" s="358"/>
      <c r="F417" s="358"/>
      <c r="G417" s="358"/>
      <c r="H417" s="358"/>
      <c r="I417" s="358"/>
    </row>
    <row r="418" spans="2:9" s="432" customFormat="1" ht="15.75" customHeight="1">
      <c r="B418" s="358"/>
      <c r="C418" s="358"/>
      <c r="D418" s="358"/>
      <c r="E418" s="358"/>
      <c r="F418" s="358"/>
      <c r="G418" s="358"/>
      <c r="H418" s="358"/>
      <c r="I418" s="358"/>
    </row>
    <row r="419" spans="2:9" s="432" customFormat="1" ht="15.75" customHeight="1">
      <c r="B419" s="358"/>
      <c r="C419" s="358"/>
      <c r="D419" s="358"/>
      <c r="E419" s="358"/>
      <c r="F419" s="358"/>
      <c r="G419" s="358"/>
      <c r="H419" s="358"/>
      <c r="I419" s="358"/>
    </row>
    <row r="420" spans="2:9" s="432" customFormat="1" ht="15.75" customHeight="1">
      <c r="B420" s="358"/>
      <c r="C420" s="358"/>
      <c r="D420" s="358"/>
      <c r="E420" s="358"/>
      <c r="F420" s="358"/>
      <c r="G420" s="358"/>
      <c r="H420" s="358"/>
      <c r="I420" s="358"/>
    </row>
    <row r="421" spans="2:9" s="432" customFormat="1" ht="15.75" customHeight="1">
      <c r="B421" s="358"/>
      <c r="C421" s="358"/>
      <c r="D421" s="358"/>
      <c r="E421" s="358"/>
      <c r="F421" s="358"/>
      <c r="G421" s="358"/>
      <c r="H421" s="358"/>
      <c r="I421" s="358"/>
    </row>
    <row r="422" spans="2:9" s="432" customFormat="1" ht="15.75" customHeight="1">
      <c r="B422" s="358"/>
      <c r="C422" s="358"/>
      <c r="D422" s="358"/>
      <c r="E422" s="358"/>
      <c r="F422" s="358"/>
      <c r="G422" s="358"/>
      <c r="H422" s="358"/>
      <c r="I422" s="358"/>
    </row>
    <row r="423" spans="2:9" s="432" customFormat="1" ht="15.75" customHeight="1">
      <c r="B423" s="358"/>
      <c r="C423" s="358"/>
      <c r="D423" s="358"/>
      <c r="E423" s="358"/>
      <c r="F423" s="358"/>
      <c r="G423" s="358"/>
      <c r="H423" s="358"/>
      <c r="I423" s="358"/>
    </row>
    <row r="424" spans="2:9" s="432" customFormat="1" ht="15.75" customHeight="1">
      <c r="B424" s="358"/>
      <c r="C424" s="358"/>
      <c r="D424" s="358"/>
      <c r="E424" s="358"/>
      <c r="F424" s="358"/>
      <c r="G424" s="358"/>
      <c r="H424" s="358"/>
      <c r="I424" s="358"/>
    </row>
    <row r="425" spans="2:9" s="432" customFormat="1" ht="15.75" customHeight="1">
      <c r="B425" s="358"/>
      <c r="C425" s="358"/>
      <c r="D425" s="358"/>
      <c r="E425" s="358"/>
      <c r="F425" s="358"/>
      <c r="G425" s="358"/>
      <c r="H425" s="358"/>
      <c r="I425" s="358"/>
    </row>
    <row r="426" spans="2:9" s="432" customFormat="1" ht="15.75" customHeight="1">
      <c r="B426" s="358"/>
      <c r="C426" s="358"/>
      <c r="D426" s="358"/>
      <c r="E426" s="358"/>
      <c r="F426" s="358"/>
      <c r="G426" s="358"/>
      <c r="H426" s="358"/>
      <c r="I426" s="358"/>
    </row>
    <row r="427" spans="2:9" s="432" customFormat="1" ht="15.75" customHeight="1">
      <c r="B427" s="358"/>
      <c r="C427" s="358"/>
      <c r="D427" s="358"/>
      <c r="E427" s="358"/>
      <c r="F427" s="358"/>
      <c r="G427" s="358"/>
      <c r="H427" s="358"/>
      <c r="I427" s="358"/>
    </row>
    <row r="428" spans="2:9" s="432" customFormat="1" ht="15.75" customHeight="1">
      <c r="B428" s="358"/>
      <c r="C428" s="358"/>
      <c r="D428" s="358"/>
      <c r="E428" s="358"/>
      <c r="F428" s="358"/>
      <c r="G428" s="358"/>
      <c r="H428" s="358"/>
      <c r="I428" s="358"/>
    </row>
    <row r="429" spans="2:9" s="432" customFormat="1" ht="15.75" customHeight="1">
      <c r="B429" s="358"/>
      <c r="C429" s="358"/>
      <c r="D429" s="358"/>
      <c r="E429" s="358"/>
      <c r="F429" s="358"/>
      <c r="G429" s="358"/>
      <c r="H429" s="358"/>
      <c r="I429" s="358"/>
    </row>
    <row r="430" spans="2:9" s="432" customFormat="1" ht="15.75" customHeight="1">
      <c r="B430" s="358"/>
      <c r="C430" s="358"/>
      <c r="D430" s="358"/>
      <c r="E430" s="358"/>
      <c r="F430" s="358"/>
      <c r="G430" s="358"/>
      <c r="H430" s="358"/>
      <c r="I430" s="358"/>
    </row>
    <row r="431" spans="2:9" s="432" customFormat="1" ht="15.75" customHeight="1">
      <c r="B431" s="358"/>
      <c r="C431" s="358"/>
      <c r="D431" s="358"/>
      <c r="E431" s="358"/>
      <c r="F431" s="358"/>
      <c r="G431" s="358"/>
      <c r="H431" s="358"/>
      <c r="I431" s="358"/>
    </row>
    <row r="432" spans="2:9" s="432" customFormat="1" ht="15.75" customHeight="1">
      <c r="B432" s="358"/>
      <c r="C432" s="358"/>
      <c r="D432" s="358"/>
      <c r="E432" s="358"/>
      <c r="F432" s="358"/>
      <c r="G432" s="358"/>
      <c r="H432" s="358"/>
      <c r="I432" s="358"/>
    </row>
    <row r="433" spans="2:9" s="432" customFormat="1" ht="15.75" customHeight="1">
      <c r="B433" s="358"/>
      <c r="C433" s="358"/>
      <c r="D433" s="358"/>
      <c r="E433" s="358"/>
      <c r="F433" s="358"/>
      <c r="G433" s="358"/>
      <c r="H433" s="358"/>
      <c r="I433" s="358"/>
    </row>
    <row r="434" spans="2:9" s="432" customFormat="1" ht="15.75" customHeight="1">
      <c r="B434" s="358"/>
      <c r="C434" s="358"/>
      <c r="D434" s="358"/>
      <c r="E434" s="358"/>
      <c r="F434" s="358"/>
      <c r="G434" s="358"/>
      <c r="H434" s="358"/>
      <c r="I434" s="358"/>
    </row>
    <row r="435" spans="2:9" s="432" customFormat="1" ht="15.75" customHeight="1">
      <c r="B435" s="358"/>
      <c r="C435" s="358"/>
      <c r="D435" s="358"/>
      <c r="E435" s="358"/>
      <c r="F435" s="358"/>
      <c r="G435" s="358"/>
      <c r="H435" s="358"/>
      <c r="I435" s="358"/>
    </row>
    <row r="436" spans="2:9" s="432" customFormat="1" ht="15.75" customHeight="1">
      <c r="B436" s="358"/>
      <c r="C436" s="358"/>
      <c r="D436" s="358"/>
      <c r="E436" s="358"/>
      <c r="F436" s="358"/>
      <c r="G436" s="358"/>
      <c r="H436" s="358"/>
      <c r="I436" s="358"/>
    </row>
    <row r="437" spans="2:9" s="432" customFormat="1" ht="15.75" customHeight="1">
      <c r="B437" s="358"/>
      <c r="C437" s="358"/>
      <c r="D437" s="358"/>
      <c r="E437" s="358"/>
      <c r="F437" s="358"/>
      <c r="G437" s="358"/>
      <c r="H437" s="358"/>
      <c r="I437" s="358"/>
    </row>
    <row r="438" spans="2:9" s="432" customFormat="1" ht="15.75" customHeight="1">
      <c r="B438" s="358"/>
      <c r="C438" s="358"/>
      <c r="D438" s="358"/>
      <c r="E438" s="358"/>
      <c r="F438" s="358"/>
      <c r="G438" s="358"/>
      <c r="H438" s="358"/>
      <c r="I438" s="358"/>
    </row>
    <row r="439" spans="2:9" s="432" customFormat="1" ht="15.75" customHeight="1">
      <c r="B439" s="358"/>
      <c r="C439" s="358"/>
      <c r="D439" s="358"/>
      <c r="E439" s="358"/>
      <c r="F439" s="358"/>
      <c r="G439" s="358"/>
      <c r="H439" s="358"/>
      <c r="I439" s="358"/>
    </row>
    <row r="440" spans="2:9" s="432" customFormat="1" ht="15.75" customHeight="1">
      <c r="B440" s="358"/>
      <c r="C440" s="358"/>
      <c r="D440" s="358"/>
      <c r="E440" s="358"/>
      <c r="F440" s="358"/>
      <c r="G440" s="358"/>
      <c r="H440" s="358"/>
      <c r="I440" s="358"/>
    </row>
    <row r="441" spans="2:9" s="432" customFormat="1" ht="15.75" customHeight="1">
      <c r="B441" s="358"/>
      <c r="C441" s="358"/>
      <c r="D441" s="358"/>
      <c r="E441" s="358"/>
      <c r="F441" s="358"/>
      <c r="G441" s="358"/>
      <c r="H441" s="358"/>
      <c r="I441" s="358"/>
    </row>
    <row r="442" spans="2:9" s="432" customFormat="1" ht="15.75" customHeight="1">
      <c r="B442" s="358"/>
      <c r="C442" s="358"/>
      <c r="D442" s="358"/>
      <c r="E442" s="358"/>
      <c r="F442" s="358"/>
      <c r="G442" s="358"/>
      <c r="H442" s="358"/>
      <c r="I442" s="358"/>
    </row>
    <row r="443" spans="2:9" s="432" customFormat="1" ht="15.75" customHeight="1">
      <c r="B443" s="358"/>
      <c r="C443" s="358"/>
      <c r="D443" s="358"/>
      <c r="E443" s="358"/>
      <c r="F443" s="358"/>
      <c r="G443" s="358"/>
      <c r="H443" s="358"/>
      <c r="I443" s="358"/>
    </row>
    <row r="444" spans="2:9" s="432" customFormat="1" ht="15.75" customHeight="1">
      <c r="B444" s="358"/>
      <c r="C444" s="358"/>
      <c r="D444" s="358"/>
      <c r="E444" s="358"/>
      <c r="F444" s="358"/>
      <c r="G444" s="358"/>
      <c r="H444" s="358"/>
      <c r="I444" s="358"/>
    </row>
    <row r="445" spans="2:9" s="432" customFormat="1" ht="15.75" customHeight="1">
      <c r="B445" s="358"/>
      <c r="C445" s="358"/>
      <c r="D445" s="358"/>
      <c r="E445" s="358"/>
      <c r="F445" s="358"/>
      <c r="G445" s="358"/>
      <c r="H445" s="358"/>
      <c r="I445" s="358"/>
    </row>
    <row r="446" spans="2:9" s="432" customFormat="1" ht="15.75" customHeight="1">
      <c r="B446" s="358"/>
      <c r="C446" s="358"/>
      <c r="D446" s="358"/>
      <c r="E446" s="358"/>
      <c r="F446" s="358"/>
      <c r="G446" s="358"/>
      <c r="H446" s="358"/>
      <c r="I446" s="358"/>
    </row>
    <row r="447" spans="2:9" s="432" customFormat="1" ht="15.75" customHeight="1">
      <c r="B447" s="358"/>
      <c r="C447" s="358"/>
      <c r="D447" s="358"/>
      <c r="E447" s="358"/>
      <c r="F447" s="358"/>
      <c r="G447" s="358"/>
      <c r="H447" s="358"/>
      <c r="I447" s="358"/>
    </row>
    <row r="448" spans="2:9" s="432" customFormat="1" ht="15.75" customHeight="1">
      <c r="B448" s="358"/>
      <c r="C448" s="358"/>
      <c r="D448" s="358"/>
      <c r="E448" s="358"/>
      <c r="F448" s="358"/>
      <c r="G448" s="358"/>
      <c r="H448" s="358"/>
      <c r="I448" s="358"/>
    </row>
    <row r="449" spans="2:9" s="432" customFormat="1" ht="15.75" customHeight="1">
      <c r="B449" s="358"/>
      <c r="C449" s="358"/>
      <c r="D449" s="358"/>
      <c r="E449" s="358"/>
      <c r="F449" s="358"/>
      <c r="G449" s="358"/>
      <c r="H449" s="358"/>
      <c r="I449" s="358"/>
    </row>
    <row r="450" spans="2:9" s="432" customFormat="1" ht="15.75" customHeight="1">
      <c r="B450" s="358"/>
      <c r="C450" s="358"/>
      <c r="D450" s="358"/>
      <c r="E450" s="358"/>
      <c r="F450" s="358"/>
      <c r="G450" s="358"/>
      <c r="H450" s="358"/>
      <c r="I450" s="358"/>
    </row>
    <row r="451" spans="2:9" s="432" customFormat="1" ht="15.75" customHeight="1">
      <c r="B451" s="358"/>
      <c r="C451" s="358"/>
      <c r="D451" s="358"/>
      <c r="E451" s="358"/>
      <c r="F451" s="358"/>
      <c r="G451" s="358"/>
      <c r="H451" s="358"/>
      <c r="I451" s="358"/>
    </row>
    <row r="452" spans="2:9" s="432" customFormat="1" ht="15.75" customHeight="1">
      <c r="B452" s="358"/>
      <c r="C452" s="358"/>
      <c r="D452" s="358"/>
      <c r="E452" s="358"/>
      <c r="F452" s="358"/>
      <c r="G452" s="358"/>
      <c r="H452" s="358"/>
      <c r="I452" s="358"/>
    </row>
    <row r="453" spans="2:9" s="432" customFormat="1" ht="15.75" customHeight="1">
      <c r="B453" s="358"/>
      <c r="C453" s="358"/>
      <c r="D453" s="358"/>
      <c r="E453" s="358"/>
      <c r="F453" s="358"/>
      <c r="G453" s="358"/>
      <c r="H453" s="358"/>
      <c r="I453" s="358"/>
    </row>
    <row r="454" spans="2:9" s="432" customFormat="1" ht="15.75" customHeight="1">
      <c r="B454" s="358"/>
      <c r="C454" s="358"/>
      <c r="D454" s="358"/>
      <c r="E454" s="358"/>
      <c r="F454" s="358"/>
      <c r="G454" s="358"/>
      <c r="H454" s="358"/>
      <c r="I454" s="358"/>
    </row>
    <row r="455" spans="2:9" s="432" customFormat="1" ht="15.75" customHeight="1">
      <c r="B455" s="358"/>
      <c r="C455" s="358"/>
      <c r="D455" s="358"/>
      <c r="E455" s="358"/>
      <c r="F455" s="358"/>
      <c r="G455" s="358"/>
      <c r="H455" s="358"/>
      <c r="I455" s="358"/>
    </row>
    <row r="456" spans="2:9" s="432" customFormat="1" ht="15.75" customHeight="1">
      <c r="B456" s="358"/>
      <c r="C456" s="358"/>
      <c r="D456" s="358"/>
      <c r="E456" s="358"/>
      <c r="F456" s="358"/>
      <c r="G456" s="358"/>
      <c r="H456" s="358"/>
      <c r="I456" s="358"/>
    </row>
    <row r="457" spans="2:9" s="432" customFormat="1" ht="15.75" customHeight="1">
      <c r="B457" s="358"/>
      <c r="C457" s="358"/>
      <c r="D457" s="358"/>
      <c r="E457" s="358"/>
      <c r="F457" s="358"/>
      <c r="G457" s="358"/>
      <c r="H457" s="358"/>
      <c r="I457" s="358"/>
    </row>
    <row r="458" spans="2:9" s="432" customFormat="1" ht="15.75" customHeight="1">
      <c r="B458" s="358"/>
      <c r="C458" s="358"/>
      <c r="D458" s="358"/>
      <c r="E458" s="358"/>
      <c r="F458" s="358"/>
      <c r="G458" s="358"/>
      <c r="H458" s="358"/>
      <c r="I458" s="358"/>
    </row>
    <row r="459" spans="2:9" s="432" customFormat="1" ht="15.75" customHeight="1">
      <c r="B459" s="358"/>
      <c r="C459" s="358"/>
      <c r="D459" s="358"/>
      <c r="E459" s="358"/>
      <c r="F459" s="358"/>
      <c r="G459" s="358"/>
      <c r="H459" s="358"/>
      <c r="I459" s="358"/>
    </row>
    <row r="460" spans="2:9" s="432" customFormat="1" ht="15.75" customHeight="1">
      <c r="B460" s="358"/>
      <c r="C460" s="358"/>
      <c r="D460" s="358"/>
      <c r="E460" s="358"/>
      <c r="F460" s="358"/>
      <c r="G460" s="358"/>
      <c r="H460" s="358"/>
      <c r="I460" s="358"/>
    </row>
    <row r="461" spans="2:9" s="432" customFormat="1" ht="15.75" customHeight="1">
      <c r="B461" s="358"/>
      <c r="C461" s="358"/>
      <c r="D461" s="358"/>
      <c r="E461" s="358"/>
      <c r="F461" s="358"/>
      <c r="G461" s="358"/>
      <c r="H461" s="358"/>
      <c r="I461" s="358"/>
    </row>
    <row r="462" spans="2:9" s="432" customFormat="1" ht="15.75" customHeight="1">
      <c r="B462" s="358"/>
      <c r="C462" s="358"/>
      <c r="D462" s="358"/>
      <c r="E462" s="358"/>
      <c r="F462" s="358"/>
      <c r="G462" s="358"/>
      <c r="H462" s="358"/>
      <c r="I462" s="358"/>
    </row>
    <row r="463" spans="2:9" s="432" customFormat="1" ht="15.75" customHeight="1">
      <c r="B463" s="358"/>
      <c r="C463" s="358"/>
      <c r="D463" s="358"/>
      <c r="E463" s="358"/>
      <c r="F463" s="358"/>
      <c r="G463" s="358"/>
      <c r="H463" s="358"/>
      <c r="I463" s="358"/>
    </row>
    <row r="464" spans="2:9" s="432" customFormat="1" ht="15.75" customHeight="1">
      <c r="B464" s="358"/>
      <c r="C464" s="358"/>
      <c r="D464" s="358"/>
      <c r="E464" s="358"/>
      <c r="F464" s="358"/>
      <c r="G464" s="358"/>
      <c r="H464" s="358"/>
      <c r="I464" s="358"/>
    </row>
    <row r="465" spans="2:9" s="432" customFormat="1" ht="15.75" customHeight="1">
      <c r="B465" s="358"/>
      <c r="C465" s="358"/>
      <c r="D465" s="358"/>
      <c r="E465" s="358"/>
      <c r="F465" s="358"/>
      <c r="G465" s="358"/>
      <c r="H465" s="358"/>
      <c r="I465" s="358"/>
    </row>
    <row r="466" spans="2:9" s="432" customFormat="1" ht="15.75" customHeight="1">
      <c r="B466" s="358"/>
      <c r="C466" s="358"/>
      <c r="D466" s="358"/>
      <c r="E466" s="358"/>
      <c r="F466" s="358"/>
      <c r="G466" s="358"/>
      <c r="H466" s="358"/>
      <c r="I466" s="358"/>
    </row>
    <row r="467" spans="2:9" s="432" customFormat="1" ht="15.75" customHeight="1">
      <c r="B467" s="358"/>
      <c r="C467" s="358"/>
      <c r="D467" s="358"/>
      <c r="E467" s="358"/>
      <c r="F467" s="358"/>
      <c r="G467" s="358"/>
      <c r="H467" s="358"/>
      <c r="I467" s="358"/>
    </row>
    <row r="468" spans="2:9" s="432" customFormat="1" ht="15.75" customHeight="1">
      <c r="B468" s="358"/>
      <c r="C468" s="358"/>
      <c r="D468" s="358"/>
      <c r="E468" s="358"/>
      <c r="F468" s="358"/>
      <c r="G468" s="358"/>
      <c r="H468" s="358"/>
      <c r="I468" s="358"/>
    </row>
    <row r="469" spans="2:9" s="432" customFormat="1" ht="15.75" customHeight="1">
      <c r="B469" s="358"/>
      <c r="C469" s="358"/>
      <c r="D469" s="358"/>
      <c r="E469" s="358"/>
      <c r="F469" s="358"/>
      <c r="G469" s="358"/>
      <c r="H469" s="358"/>
      <c r="I469" s="358"/>
    </row>
    <row r="470" spans="2:9" s="432" customFormat="1" ht="15.75" customHeight="1">
      <c r="B470" s="358"/>
      <c r="C470" s="358"/>
      <c r="D470" s="358"/>
      <c r="E470" s="358"/>
      <c r="F470" s="358"/>
      <c r="G470" s="358"/>
      <c r="H470" s="358"/>
      <c r="I470" s="358"/>
    </row>
    <row r="471" spans="2:9" s="432" customFormat="1" ht="15.75" customHeight="1">
      <c r="B471" s="358"/>
      <c r="C471" s="358"/>
      <c r="D471" s="358"/>
      <c r="E471" s="358"/>
      <c r="F471" s="358"/>
      <c r="G471" s="358"/>
      <c r="H471" s="358"/>
      <c r="I471" s="358"/>
    </row>
    <row r="472" spans="2:9" s="432" customFormat="1" ht="15.75" customHeight="1">
      <c r="B472" s="358"/>
      <c r="C472" s="358"/>
      <c r="D472" s="358"/>
      <c r="E472" s="358"/>
      <c r="F472" s="358"/>
      <c r="G472" s="358"/>
      <c r="H472" s="358"/>
      <c r="I472" s="358"/>
    </row>
    <row r="473" spans="2:9" s="432" customFormat="1" ht="15.75" customHeight="1">
      <c r="B473" s="358"/>
      <c r="C473" s="358"/>
      <c r="D473" s="358"/>
      <c r="E473" s="358"/>
      <c r="F473" s="358"/>
      <c r="G473" s="358"/>
      <c r="H473" s="358"/>
      <c r="I473" s="358"/>
    </row>
    <row r="474" spans="2:9" s="432" customFormat="1" ht="15.75" customHeight="1">
      <c r="B474" s="358"/>
      <c r="C474" s="358"/>
      <c r="D474" s="358"/>
      <c r="E474" s="358"/>
      <c r="F474" s="358"/>
      <c r="G474" s="358"/>
      <c r="H474" s="358"/>
      <c r="I474" s="358"/>
    </row>
    <row r="475" spans="2:9" s="432" customFormat="1" ht="15.75" customHeight="1">
      <c r="B475" s="358"/>
      <c r="C475" s="358"/>
      <c r="D475" s="358"/>
      <c r="E475" s="358"/>
      <c r="F475" s="358"/>
      <c r="G475" s="358"/>
      <c r="H475" s="358"/>
      <c r="I475" s="358"/>
    </row>
    <row r="476" spans="2:9" s="432" customFormat="1" ht="15.75" customHeight="1">
      <c r="B476" s="358"/>
      <c r="C476" s="358"/>
      <c r="D476" s="358"/>
      <c r="E476" s="358"/>
      <c r="F476" s="358"/>
      <c r="G476" s="358"/>
      <c r="H476" s="358"/>
      <c r="I476" s="358"/>
    </row>
    <row r="477" spans="2:9" s="432" customFormat="1" ht="15.75" customHeight="1">
      <c r="B477" s="358"/>
      <c r="C477" s="358"/>
      <c r="D477" s="358"/>
      <c r="E477" s="358"/>
      <c r="F477" s="358"/>
      <c r="G477" s="358"/>
      <c r="H477" s="358"/>
      <c r="I477" s="358"/>
    </row>
    <row r="478" spans="2:9" s="432" customFormat="1" ht="15.75" customHeight="1">
      <c r="B478" s="358"/>
      <c r="C478" s="358"/>
      <c r="D478" s="358"/>
      <c r="E478" s="358"/>
      <c r="F478" s="358"/>
      <c r="G478" s="358"/>
      <c r="H478" s="358"/>
      <c r="I478" s="358"/>
    </row>
    <row r="479" spans="2:9" s="432" customFormat="1" ht="15.75" customHeight="1">
      <c r="B479" s="358"/>
      <c r="C479" s="358"/>
      <c r="D479" s="358"/>
      <c r="E479" s="358"/>
      <c r="F479" s="358"/>
      <c r="G479" s="358"/>
      <c r="H479" s="358"/>
      <c r="I479" s="358"/>
    </row>
    <row r="480" spans="2:9" s="432" customFormat="1" ht="15.75" customHeight="1">
      <c r="B480" s="358"/>
      <c r="C480" s="358"/>
      <c r="D480" s="358"/>
      <c r="E480" s="358"/>
      <c r="F480" s="358"/>
      <c r="G480" s="358"/>
      <c r="H480" s="358"/>
      <c r="I480" s="358"/>
    </row>
    <row r="481" spans="2:9" s="432" customFormat="1" ht="15.75" customHeight="1">
      <c r="B481" s="358"/>
      <c r="C481" s="358"/>
      <c r="D481" s="358"/>
      <c r="E481" s="358"/>
      <c r="F481" s="358"/>
      <c r="G481" s="358"/>
      <c r="H481" s="358"/>
      <c r="I481" s="358"/>
    </row>
    <row r="482" spans="2:9" s="432" customFormat="1" ht="15.75" customHeight="1">
      <c r="B482" s="358"/>
      <c r="C482" s="358"/>
      <c r="D482" s="358"/>
      <c r="E482" s="358"/>
      <c r="F482" s="358"/>
      <c r="G482" s="358"/>
      <c r="H482" s="358"/>
      <c r="I482" s="358"/>
    </row>
    <row r="483" spans="2:9" s="432" customFormat="1" ht="15.75" customHeight="1">
      <c r="B483" s="358"/>
      <c r="C483" s="358"/>
      <c r="D483" s="358"/>
      <c r="E483" s="358"/>
      <c r="F483" s="358"/>
      <c r="G483" s="358"/>
      <c r="H483" s="358"/>
      <c r="I483" s="358"/>
    </row>
    <row r="484" spans="2:9" s="432" customFormat="1" ht="15.75" customHeight="1">
      <c r="B484" s="358"/>
      <c r="C484" s="358"/>
      <c r="D484" s="358"/>
      <c r="E484" s="358"/>
      <c r="F484" s="358"/>
      <c r="G484" s="358"/>
      <c r="H484" s="358"/>
      <c r="I484" s="358"/>
    </row>
    <row r="485" spans="2:9" s="432" customFormat="1" ht="15.75" customHeight="1">
      <c r="B485" s="358"/>
      <c r="C485" s="358"/>
      <c r="D485" s="358"/>
      <c r="E485" s="358"/>
      <c r="F485" s="358"/>
      <c r="G485" s="358"/>
      <c r="H485" s="358"/>
      <c r="I485" s="358"/>
    </row>
    <row r="486" spans="2:9" s="432" customFormat="1" ht="15.75" customHeight="1">
      <c r="B486" s="358"/>
      <c r="C486" s="358"/>
      <c r="D486" s="358"/>
      <c r="E486" s="358"/>
      <c r="F486" s="358"/>
      <c r="G486" s="358"/>
      <c r="H486" s="358"/>
      <c r="I486" s="358"/>
    </row>
    <row r="487" spans="2:9" s="432" customFormat="1" ht="15.75" customHeight="1">
      <c r="B487" s="358"/>
      <c r="C487" s="358"/>
      <c r="D487" s="358"/>
      <c r="E487" s="358"/>
      <c r="F487" s="358"/>
      <c r="G487" s="358"/>
      <c r="H487" s="358"/>
      <c r="I487" s="358"/>
    </row>
    <row r="488" spans="2:9" s="432" customFormat="1" ht="15.75" customHeight="1">
      <c r="B488" s="358"/>
      <c r="C488" s="358"/>
      <c r="D488" s="358"/>
      <c r="E488" s="358"/>
      <c r="F488" s="358"/>
      <c r="G488" s="358"/>
      <c r="H488" s="358"/>
      <c r="I488" s="358"/>
    </row>
    <row r="489" spans="2:9" s="432" customFormat="1" ht="15.75" customHeight="1">
      <c r="B489" s="358"/>
      <c r="C489" s="358"/>
      <c r="D489" s="358"/>
      <c r="E489" s="358"/>
      <c r="F489" s="358"/>
      <c r="G489" s="358"/>
      <c r="H489" s="358"/>
      <c r="I489" s="358"/>
    </row>
    <row r="490" spans="2:9" s="432" customFormat="1" ht="15.75" customHeight="1">
      <c r="B490" s="358"/>
      <c r="C490" s="358"/>
      <c r="D490" s="358"/>
      <c r="E490" s="358"/>
      <c r="F490" s="358"/>
      <c r="G490" s="358"/>
      <c r="H490" s="358"/>
      <c r="I490" s="358"/>
    </row>
    <row r="491" spans="2:9" s="432" customFormat="1" ht="15.75" customHeight="1">
      <c r="B491" s="358"/>
      <c r="C491" s="358"/>
      <c r="D491" s="358"/>
      <c r="E491" s="358"/>
      <c r="F491" s="358"/>
      <c r="G491" s="358"/>
      <c r="H491" s="358"/>
      <c r="I491" s="358"/>
    </row>
    <row r="492" spans="2:9" s="432" customFormat="1" ht="15.75" customHeight="1">
      <c r="B492" s="358"/>
      <c r="C492" s="358"/>
      <c r="D492" s="358"/>
      <c r="E492" s="358"/>
      <c r="F492" s="358"/>
      <c r="G492" s="358"/>
      <c r="H492" s="358"/>
      <c r="I492" s="358"/>
    </row>
    <row r="493" spans="2:9" s="432" customFormat="1" ht="15.75" customHeight="1">
      <c r="B493" s="358"/>
      <c r="C493" s="358"/>
      <c r="D493" s="358"/>
      <c r="E493" s="358"/>
      <c r="F493" s="358"/>
      <c r="G493" s="358"/>
      <c r="H493" s="358"/>
      <c r="I493" s="358"/>
    </row>
    <row r="494" spans="2:9" s="432" customFormat="1" ht="15.75" customHeight="1">
      <c r="B494" s="358"/>
      <c r="C494" s="358"/>
      <c r="D494" s="358"/>
      <c r="E494" s="358"/>
      <c r="F494" s="358"/>
      <c r="G494" s="358"/>
      <c r="H494" s="358"/>
      <c r="I494" s="358"/>
    </row>
    <row r="495" spans="2:9" s="432" customFormat="1" ht="15.75" customHeight="1">
      <c r="B495" s="358"/>
      <c r="C495" s="358"/>
      <c r="D495" s="358"/>
      <c r="E495" s="358"/>
      <c r="F495" s="358"/>
      <c r="G495" s="358"/>
      <c r="H495" s="358"/>
      <c r="I495" s="358"/>
    </row>
    <row r="496" spans="2:9" s="432" customFormat="1" ht="15.75" customHeight="1">
      <c r="B496" s="358"/>
      <c r="C496" s="358"/>
      <c r="D496" s="358"/>
      <c r="E496" s="358"/>
      <c r="F496" s="358"/>
      <c r="G496" s="358"/>
      <c r="H496" s="358"/>
      <c r="I496" s="358"/>
    </row>
    <row r="497" spans="2:9" s="432" customFormat="1" ht="15.75" customHeight="1">
      <c r="B497" s="358"/>
      <c r="C497" s="358"/>
      <c r="D497" s="358"/>
      <c r="E497" s="358"/>
      <c r="F497" s="358"/>
      <c r="G497" s="358"/>
      <c r="H497" s="358"/>
      <c r="I497" s="358"/>
    </row>
    <row r="498" spans="2:9" s="432" customFormat="1" ht="15.75" customHeight="1">
      <c r="B498" s="358"/>
      <c r="C498" s="358"/>
      <c r="D498" s="358"/>
      <c r="E498" s="358"/>
      <c r="F498" s="358"/>
      <c r="G498" s="358"/>
      <c r="H498" s="358"/>
      <c r="I498" s="358"/>
    </row>
    <row r="499" spans="2:9" s="432" customFormat="1" ht="15.75" customHeight="1">
      <c r="B499" s="358"/>
      <c r="C499" s="358"/>
      <c r="D499" s="358"/>
      <c r="E499" s="358"/>
      <c r="F499" s="358"/>
      <c r="G499" s="358"/>
      <c r="H499" s="358"/>
      <c r="I499" s="358"/>
    </row>
    <row r="500" spans="2:9" s="432" customFormat="1" ht="15.75" customHeight="1">
      <c r="B500" s="358"/>
      <c r="C500" s="358"/>
      <c r="D500" s="358"/>
      <c r="E500" s="358"/>
      <c r="F500" s="358"/>
      <c r="G500" s="358"/>
      <c r="H500" s="358"/>
      <c r="I500" s="358"/>
    </row>
    <row r="501" spans="2:9" s="432" customFormat="1" ht="15.75" customHeight="1">
      <c r="B501" s="358"/>
      <c r="C501" s="358"/>
      <c r="D501" s="358"/>
      <c r="E501" s="358"/>
      <c r="F501" s="358"/>
      <c r="G501" s="358"/>
      <c r="H501" s="358"/>
      <c r="I501" s="358"/>
    </row>
    <row r="502" spans="2:9" s="432" customFormat="1" ht="15.75" customHeight="1">
      <c r="B502" s="358"/>
      <c r="C502" s="358"/>
      <c r="D502" s="358"/>
      <c r="E502" s="358"/>
      <c r="F502" s="358"/>
      <c r="G502" s="358"/>
      <c r="H502" s="358"/>
      <c r="I502" s="358"/>
    </row>
    <row r="503" spans="2:9" s="432" customFormat="1" ht="15.75" customHeight="1">
      <c r="B503" s="358"/>
      <c r="C503" s="358"/>
      <c r="D503" s="358"/>
      <c r="E503" s="358"/>
      <c r="F503" s="358"/>
      <c r="G503" s="358"/>
      <c r="H503" s="358"/>
      <c r="I503" s="358"/>
    </row>
    <row r="504" spans="2:9" s="432" customFormat="1" ht="15.75" customHeight="1">
      <c r="B504" s="358"/>
      <c r="C504" s="358"/>
      <c r="D504" s="358"/>
      <c r="E504" s="358"/>
      <c r="F504" s="358"/>
      <c r="G504" s="358"/>
      <c r="H504" s="358"/>
      <c r="I504" s="358"/>
    </row>
    <row r="505" spans="2:9" s="432" customFormat="1" ht="15.75" customHeight="1">
      <c r="B505" s="358"/>
      <c r="C505" s="358"/>
      <c r="D505" s="358"/>
      <c r="E505" s="358"/>
      <c r="F505" s="358"/>
      <c r="G505" s="358"/>
      <c r="H505" s="358"/>
      <c r="I505" s="358"/>
    </row>
    <row r="506" spans="2:9" s="432" customFormat="1" ht="15.75" customHeight="1">
      <c r="B506" s="358"/>
      <c r="C506" s="358"/>
      <c r="D506" s="358"/>
      <c r="E506" s="358"/>
      <c r="F506" s="358"/>
      <c r="G506" s="358"/>
      <c r="H506" s="358"/>
      <c r="I506" s="358"/>
    </row>
    <row r="507" spans="2:9" s="432" customFormat="1" ht="15.75" customHeight="1">
      <c r="B507" s="358"/>
      <c r="C507" s="358"/>
      <c r="D507" s="358"/>
      <c r="E507" s="358"/>
      <c r="F507" s="358"/>
      <c r="G507" s="358"/>
      <c r="H507" s="358"/>
      <c r="I507" s="358"/>
    </row>
    <row r="508" spans="2:9" s="432" customFormat="1" ht="15.75" customHeight="1">
      <c r="B508" s="358"/>
      <c r="C508" s="358"/>
      <c r="D508" s="358"/>
      <c r="E508" s="358"/>
      <c r="F508" s="358"/>
      <c r="G508" s="358"/>
      <c r="H508" s="358"/>
      <c r="I508" s="358"/>
    </row>
    <row r="509" spans="2:9" s="432" customFormat="1" ht="15.75" customHeight="1">
      <c r="B509" s="358"/>
      <c r="C509" s="358"/>
      <c r="D509" s="358"/>
      <c r="E509" s="358"/>
      <c r="F509" s="358"/>
      <c r="G509" s="358"/>
      <c r="H509" s="358"/>
      <c r="I509" s="358"/>
    </row>
    <row r="510" spans="2:9" s="432" customFormat="1" ht="15.75" customHeight="1">
      <c r="B510" s="358"/>
      <c r="C510" s="358"/>
      <c r="D510" s="358"/>
      <c r="E510" s="358"/>
      <c r="F510" s="358"/>
      <c r="G510" s="358"/>
      <c r="H510" s="358"/>
      <c r="I510" s="358"/>
    </row>
    <row r="511" spans="2:9" s="432" customFormat="1" ht="15.75" customHeight="1">
      <c r="B511" s="358"/>
      <c r="C511" s="358"/>
      <c r="D511" s="358"/>
      <c r="E511" s="358"/>
      <c r="F511" s="358"/>
      <c r="G511" s="358"/>
      <c r="H511" s="358"/>
      <c r="I511" s="358"/>
    </row>
    <row r="512" spans="2:9" s="432" customFormat="1" ht="15.75" customHeight="1">
      <c r="B512" s="358"/>
      <c r="C512" s="358"/>
      <c r="D512" s="358"/>
      <c r="E512" s="358"/>
      <c r="F512" s="358"/>
      <c r="G512" s="358"/>
      <c r="H512" s="358"/>
      <c r="I512" s="358"/>
    </row>
    <row r="513" spans="2:9" s="432" customFormat="1" ht="15.75" customHeight="1">
      <c r="B513" s="358"/>
      <c r="C513" s="358"/>
      <c r="D513" s="358"/>
      <c r="E513" s="358"/>
      <c r="F513" s="358"/>
      <c r="G513" s="358"/>
      <c r="H513" s="358"/>
      <c r="I513" s="358"/>
    </row>
    <row r="514" spans="2:9" s="432" customFormat="1" ht="15.75" customHeight="1">
      <c r="B514" s="358"/>
      <c r="C514" s="358"/>
      <c r="D514" s="358"/>
      <c r="E514" s="358"/>
      <c r="F514" s="358"/>
      <c r="G514" s="358"/>
      <c r="H514" s="358"/>
      <c r="I514" s="358"/>
    </row>
    <row r="515" spans="2:9" s="432" customFormat="1" ht="15.75" customHeight="1">
      <c r="B515" s="358"/>
      <c r="C515" s="358"/>
      <c r="D515" s="358"/>
      <c r="E515" s="358"/>
      <c r="F515" s="358"/>
      <c r="G515" s="358"/>
      <c r="H515" s="358"/>
      <c r="I515" s="358"/>
    </row>
    <row r="516" spans="2:9" s="432" customFormat="1" ht="15.75" customHeight="1">
      <c r="B516" s="358"/>
      <c r="C516" s="358"/>
      <c r="D516" s="358"/>
      <c r="E516" s="358"/>
      <c r="F516" s="358"/>
      <c r="G516" s="358"/>
      <c r="H516" s="358"/>
      <c r="I516" s="358"/>
    </row>
    <row r="517" spans="2:9" s="432" customFormat="1" ht="15.75" customHeight="1">
      <c r="B517" s="358"/>
      <c r="C517" s="358"/>
      <c r="D517" s="358"/>
      <c r="E517" s="358"/>
      <c r="F517" s="358"/>
      <c r="G517" s="358"/>
      <c r="H517" s="358"/>
      <c r="I517" s="358"/>
    </row>
    <row r="518" spans="2:9" s="432" customFormat="1" ht="15.75" customHeight="1">
      <c r="B518" s="358"/>
      <c r="C518" s="358"/>
      <c r="D518" s="358"/>
      <c r="E518" s="358"/>
      <c r="F518" s="358"/>
      <c r="G518" s="358"/>
      <c r="H518" s="358"/>
      <c r="I518" s="358"/>
    </row>
    <row r="519" spans="2:9" s="432" customFormat="1" ht="15.75" customHeight="1">
      <c r="B519" s="358"/>
      <c r="C519" s="358"/>
      <c r="D519" s="358"/>
      <c r="E519" s="358"/>
      <c r="F519" s="358"/>
      <c r="G519" s="358"/>
      <c r="H519" s="358"/>
      <c r="I519" s="358"/>
    </row>
    <row r="520" spans="2:9" s="432" customFormat="1" ht="15.75" customHeight="1">
      <c r="B520" s="358"/>
      <c r="C520" s="358"/>
      <c r="D520" s="358"/>
      <c r="E520" s="358"/>
      <c r="F520" s="358"/>
      <c r="G520" s="358"/>
      <c r="H520" s="358"/>
      <c r="I520" s="358"/>
    </row>
    <row r="521" spans="2:9" s="432" customFormat="1" ht="15.75" customHeight="1">
      <c r="B521" s="358"/>
      <c r="C521" s="358"/>
      <c r="D521" s="358"/>
      <c r="E521" s="358"/>
      <c r="F521" s="358"/>
      <c r="G521" s="358"/>
      <c r="H521" s="358"/>
      <c r="I521" s="358"/>
    </row>
    <row r="522" spans="2:9" s="432" customFormat="1" ht="15.75" customHeight="1">
      <c r="B522" s="358"/>
      <c r="C522" s="358"/>
      <c r="D522" s="358"/>
      <c r="E522" s="358"/>
      <c r="F522" s="358"/>
      <c r="G522" s="358"/>
      <c r="H522" s="358"/>
      <c r="I522" s="358"/>
    </row>
    <row r="523" spans="2:9" s="432" customFormat="1" ht="15.75" customHeight="1">
      <c r="B523" s="358"/>
      <c r="C523" s="358"/>
      <c r="D523" s="358"/>
      <c r="E523" s="358"/>
      <c r="F523" s="358"/>
      <c r="G523" s="358"/>
      <c r="H523" s="358"/>
      <c r="I523" s="358"/>
    </row>
    <row r="524" spans="2:9" s="432" customFormat="1" ht="15.75" customHeight="1">
      <c r="B524" s="358"/>
      <c r="C524" s="358"/>
      <c r="D524" s="358"/>
      <c r="E524" s="358"/>
      <c r="F524" s="358"/>
      <c r="G524" s="358"/>
      <c r="H524" s="358"/>
      <c r="I524" s="358"/>
    </row>
    <row r="525" spans="2:9" s="432" customFormat="1" ht="15.75" customHeight="1">
      <c r="B525" s="358"/>
      <c r="C525" s="358"/>
      <c r="D525" s="358"/>
      <c r="E525" s="358"/>
      <c r="F525" s="358"/>
      <c r="G525" s="358"/>
      <c r="H525" s="358"/>
      <c r="I525" s="358"/>
    </row>
    <row r="526" spans="2:9" s="432" customFormat="1" ht="15.75" customHeight="1">
      <c r="B526" s="358"/>
      <c r="C526" s="358"/>
      <c r="D526" s="358"/>
      <c r="E526" s="358"/>
      <c r="F526" s="358"/>
      <c r="G526" s="358"/>
      <c r="H526" s="358"/>
      <c r="I526" s="358"/>
    </row>
    <row r="527" spans="2:9" s="432" customFormat="1" ht="15.75" customHeight="1">
      <c r="B527" s="358"/>
      <c r="C527" s="358"/>
      <c r="D527" s="358"/>
      <c r="E527" s="358"/>
      <c r="F527" s="358"/>
      <c r="G527" s="358"/>
      <c r="H527" s="358"/>
      <c r="I527" s="358"/>
    </row>
    <row r="528" spans="2:9" s="432" customFormat="1" ht="15.75" customHeight="1">
      <c r="B528" s="358"/>
      <c r="C528" s="358"/>
      <c r="D528" s="358"/>
      <c r="E528" s="358"/>
      <c r="F528" s="358"/>
      <c r="G528" s="358"/>
      <c r="H528" s="358"/>
      <c r="I528" s="358"/>
    </row>
    <row r="529" spans="2:9" s="432" customFormat="1" ht="15.75" customHeight="1">
      <c r="B529" s="358"/>
      <c r="C529" s="358"/>
      <c r="D529" s="358"/>
      <c r="E529" s="358"/>
      <c r="F529" s="358"/>
      <c r="G529" s="358"/>
      <c r="H529" s="358"/>
      <c r="I529" s="358"/>
    </row>
    <row r="530" spans="2:9" s="432" customFormat="1" ht="15.75" customHeight="1">
      <c r="B530" s="358"/>
      <c r="C530" s="358"/>
      <c r="D530" s="358"/>
      <c r="E530" s="358"/>
      <c r="F530" s="358"/>
      <c r="G530" s="358"/>
      <c r="H530" s="358"/>
      <c r="I530" s="358"/>
    </row>
    <row r="531" spans="2:9" s="432" customFormat="1" ht="15.75" customHeight="1">
      <c r="B531" s="358"/>
      <c r="C531" s="358"/>
      <c r="D531" s="358"/>
      <c r="E531" s="358"/>
      <c r="F531" s="358"/>
      <c r="G531" s="358"/>
      <c r="H531" s="358"/>
      <c r="I531" s="358"/>
    </row>
    <row r="532" spans="2:9" s="432" customFormat="1" ht="15.75" customHeight="1">
      <c r="B532" s="358"/>
      <c r="C532" s="358"/>
      <c r="D532" s="358"/>
      <c r="E532" s="358"/>
      <c r="F532" s="358"/>
      <c r="G532" s="358"/>
      <c r="H532" s="358"/>
      <c r="I532" s="358"/>
    </row>
    <row r="533" spans="2:9" s="432" customFormat="1" ht="15.75" customHeight="1">
      <c r="B533" s="358"/>
      <c r="C533" s="358"/>
      <c r="D533" s="358"/>
      <c r="E533" s="358"/>
      <c r="F533" s="358"/>
      <c r="G533" s="358"/>
      <c r="H533" s="358"/>
      <c r="I533" s="358"/>
    </row>
    <row r="534" spans="2:9" s="432" customFormat="1" ht="15.75" customHeight="1">
      <c r="B534" s="358"/>
      <c r="C534" s="358"/>
      <c r="D534" s="358"/>
      <c r="E534" s="358"/>
      <c r="F534" s="358"/>
      <c r="G534" s="358"/>
      <c r="H534" s="358"/>
      <c r="I534" s="358"/>
    </row>
    <row r="535" spans="2:9" s="432" customFormat="1" ht="15.75" customHeight="1">
      <c r="B535" s="358"/>
      <c r="C535" s="358"/>
      <c r="D535" s="358"/>
      <c r="E535" s="358"/>
      <c r="F535" s="358"/>
      <c r="G535" s="358"/>
      <c r="H535" s="358"/>
      <c r="I535" s="358"/>
    </row>
    <row r="536" spans="2:9" s="432" customFormat="1" ht="15.75" customHeight="1">
      <c r="B536" s="358"/>
      <c r="C536" s="358"/>
      <c r="D536" s="358"/>
      <c r="E536" s="358"/>
      <c r="F536" s="358"/>
      <c r="G536" s="358"/>
      <c r="H536" s="358"/>
      <c r="I536" s="358"/>
    </row>
    <row r="537" spans="2:9" s="432" customFormat="1" ht="15.75" customHeight="1">
      <c r="B537" s="358"/>
      <c r="C537" s="358"/>
      <c r="D537" s="358"/>
      <c r="E537" s="358"/>
      <c r="F537" s="358"/>
      <c r="G537" s="358"/>
      <c r="H537" s="358"/>
      <c r="I537" s="358"/>
    </row>
    <row r="538" spans="2:9" s="432" customFormat="1" ht="15.75" customHeight="1">
      <c r="B538" s="358"/>
      <c r="C538" s="358"/>
      <c r="D538" s="358"/>
      <c r="E538" s="358"/>
      <c r="F538" s="358"/>
      <c r="G538" s="358"/>
      <c r="H538" s="358"/>
      <c r="I538" s="358"/>
    </row>
    <row r="539" spans="2:9" s="432" customFormat="1" ht="15.75" customHeight="1">
      <c r="B539" s="358"/>
      <c r="C539" s="358"/>
      <c r="D539" s="358"/>
      <c r="E539" s="358"/>
      <c r="F539" s="358"/>
      <c r="G539" s="358"/>
      <c r="H539" s="358"/>
      <c r="I539" s="358"/>
    </row>
    <row r="540" spans="2:9" s="432" customFormat="1" ht="15.75" customHeight="1">
      <c r="B540" s="358"/>
      <c r="C540" s="358"/>
      <c r="D540" s="358"/>
      <c r="E540" s="358"/>
      <c r="F540" s="358"/>
      <c r="G540" s="358"/>
      <c r="H540" s="358"/>
      <c r="I540" s="358"/>
    </row>
    <row r="541" spans="2:9" s="432" customFormat="1" ht="15.75" customHeight="1">
      <c r="B541" s="358"/>
      <c r="C541" s="358"/>
      <c r="D541" s="358"/>
      <c r="E541" s="358"/>
      <c r="F541" s="358"/>
      <c r="G541" s="358"/>
      <c r="H541" s="358"/>
      <c r="I541" s="358"/>
    </row>
    <row r="542" spans="2:9" s="432" customFormat="1" ht="15.75" customHeight="1">
      <c r="B542" s="358"/>
      <c r="C542" s="358"/>
      <c r="D542" s="358"/>
      <c r="E542" s="358"/>
      <c r="F542" s="358"/>
      <c r="G542" s="358"/>
      <c r="H542" s="358"/>
      <c r="I542" s="358"/>
    </row>
    <row r="543" spans="2:9" s="432" customFormat="1" ht="15.75" customHeight="1">
      <c r="B543" s="358"/>
      <c r="C543" s="358"/>
      <c r="D543" s="358"/>
      <c r="E543" s="358"/>
      <c r="F543" s="358"/>
      <c r="G543" s="358"/>
      <c r="H543" s="358"/>
      <c r="I543" s="358"/>
    </row>
    <row r="544" spans="2:9" s="432" customFormat="1" ht="15.75" customHeight="1">
      <c r="B544" s="358"/>
      <c r="C544" s="358"/>
      <c r="D544" s="358"/>
      <c r="E544" s="358"/>
      <c r="F544" s="358"/>
      <c r="G544" s="358"/>
      <c r="H544" s="358"/>
      <c r="I544" s="358"/>
    </row>
    <row r="545" spans="2:9" s="432" customFormat="1" ht="15.75" customHeight="1">
      <c r="B545" s="358"/>
      <c r="C545" s="358"/>
      <c r="D545" s="358"/>
      <c r="E545" s="358"/>
      <c r="F545" s="358"/>
      <c r="G545" s="358"/>
      <c r="H545" s="358"/>
      <c r="I545" s="358"/>
    </row>
    <row r="546" spans="2:9" s="432" customFormat="1" ht="15.75" customHeight="1">
      <c r="B546" s="358"/>
      <c r="C546" s="358"/>
      <c r="D546" s="358"/>
      <c r="E546" s="358"/>
      <c r="F546" s="358"/>
      <c r="G546" s="358"/>
      <c r="H546" s="358"/>
      <c r="I546" s="358"/>
    </row>
    <row r="547" spans="2:9" s="432" customFormat="1" ht="15.75" customHeight="1">
      <c r="B547" s="358"/>
      <c r="C547" s="358"/>
      <c r="D547" s="358"/>
      <c r="E547" s="358"/>
      <c r="F547" s="358"/>
      <c r="G547" s="358"/>
      <c r="H547" s="358"/>
      <c r="I547" s="358"/>
    </row>
    <row r="548" spans="2:9" s="432" customFormat="1" ht="15.75" customHeight="1">
      <c r="B548" s="358"/>
      <c r="C548" s="358"/>
      <c r="D548" s="358"/>
      <c r="E548" s="358"/>
      <c r="F548" s="358"/>
      <c r="G548" s="358"/>
      <c r="H548" s="358"/>
      <c r="I548" s="358"/>
    </row>
    <row r="549" spans="2:9" s="432" customFormat="1" ht="15.75" customHeight="1">
      <c r="B549" s="358"/>
      <c r="C549" s="358"/>
      <c r="D549" s="358"/>
      <c r="E549" s="358"/>
      <c r="F549" s="358"/>
      <c r="G549" s="358"/>
      <c r="H549" s="358"/>
      <c r="I549" s="358"/>
    </row>
    <row r="550" spans="2:9" s="432" customFormat="1" ht="15.75" customHeight="1">
      <c r="B550" s="358"/>
      <c r="C550" s="358"/>
      <c r="D550" s="358"/>
      <c r="E550" s="358"/>
      <c r="F550" s="358"/>
      <c r="G550" s="358"/>
      <c r="H550" s="358"/>
      <c r="I550" s="358"/>
    </row>
    <row r="551" spans="2:9" s="432" customFormat="1" ht="15.75" customHeight="1">
      <c r="B551" s="358"/>
      <c r="C551" s="358"/>
      <c r="D551" s="358"/>
      <c r="E551" s="358"/>
      <c r="F551" s="358"/>
      <c r="G551" s="358"/>
      <c r="H551" s="358"/>
      <c r="I551" s="358"/>
    </row>
    <row r="552" spans="2:9" s="432" customFormat="1" ht="15.75" customHeight="1">
      <c r="B552" s="358"/>
      <c r="C552" s="358"/>
      <c r="D552" s="358"/>
      <c r="E552" s="358"/>
      <c r="F552" s="358"/>
      <c r="G552" s="358"/>
      <c r="H552" s="358"/>
      <c r="I552" s="358"/>
    </row>
    <row r="553" spans="2:9" s="432" customFormat="1" ht="15.75" customHeight="1">
      <c r="B553" s="358"/>
      <c r="C553" s="358"/>
      <c r="D553" s="358"/>
      <c r="E553" s="358"/>
      <c r="F553" s="358"/>
      <c r="G553" s="358"/>
      <c r="H553" s="358"/>
      <c r="I553" s="358"/>
    </row>
    <row r="554" spans="2:9" s="432" customFormat="1" ht="15.75" customHeight="1">
      <c r="B554" s="358"/>
      <c r="C554" s="358"/>
      <c r="D554" s="358"/>
      <c r="E554" s="358"/>
      <c r="F554" s="358"/>
      <c r="G554" s="358"/>
      <c r="H554" s="358"/>
      <c r="I554" s="358"/>
    </row>
    <row r="555" spans="2:9" s="432" customFormat="1" ht="15.75" customHeight="1">
      <c r="B555" s="358"/>
      <c r="C555" s="358"/>
      <c r="D555" s="358"/>
      <c r="E555" s="358"/>
      <c r="F555" s="358"/>
      <c r="G555" s="358"/>
      <c r="H555" s="358"/>
      <c r="I555" s="358"/>
    </row>
    <row r="556" spans="2:9" s="432" customFormat="1" ht="15.75" customHeight="1">
      <c r="B556" s="358"/>
      <c r="C556" s="358"/>
      <c r="D556" s="358"/>
      <c r="E556" s="358"/>
      <c r="F556" s="358"/>
      <c r="G556" s="358"/>
      <c r="H556" s="358"/>
      <c r="I556" s="358"/>
    </row>
    <row r="557" spans="2:9" s="432" customFormat="1" ht="15.75" customHeight="1">
      <c r="B557" s="358"/>
      <c r="C557" s="358"/>
      <c r="D557" s="358"/>
      <c r="E557" s="358"/>
      <c r="F557" s="358"/>
      <c r="G557" s="358"/>
      <c r="H557" s="358"/>
      <c r="I557" s="358"/>
    </row>
    <row r="558" spans="2:9" s="432" customFormat="1" ht="15.75" customHeight="1">
      <c r="B558" s="358"/>
      <c r="C558" s="358"/>
      <c r="D558" s="358"/>
      <c r="E558" s="358"/>
      <c r="F558" s="358"/>
      <c r="G558" s="358"/>
      <c r="H558" s="358"/>
      <c r="I558" s="358"/>
    </row>
    <row r="559" spans="2:9" s="432" customFormat="1" ht="15.75" customHeight="1">
      <c r="B559" s="358"/>
      <c r="C559" s="358"/>
      <c r="D559" s="358"/>
      <c r="E559" s="358"/>
      <c r="F559" s="358"/>
      <c r="G559" s="358"/>
      <c r="H559" s="358"/>
      <c r="I559" s="358"/>
    </row>
    <row r="560" spans="2:9" s="432" customFormat="1" ht="15.75" customHeight="1">
      <c r="B560" s="358"/>
      <c r="C560" s="358"/>
      <c r="D560" s="358"/>
      <c r="E560" s="358"/>
      <c r="F560" s="358"/>
      <c r="G560" s="358"/>
      <c r="H560" s="358"/>
      <c r="I560" s="358"/>
    </row>
    <row r="561" spans="2:9" s="432" customFormat="1" ht="15.75" customHeight="1">
      <c r="B561" s="358"/>
      <c r="C561" s="358"/>
      <c r="D561" s="358"/>
      <c r="E561" s="358"/>
      <c r="F561" s="358"/>
      <c r="G561" s="358"/>
      <c r="H561" s="358"/>
      <c r="I561" s="358"/>
    </row>
    <row r="562" spans="2:9" s="432" customFormat="1" ht="15.75" customHeight="1">
      <c r="B562" s="358"/>
      <c r="C562" s="358"/>
      <c r="D562" s="358"/>
      <c r="E562" s="358"/>
      <c r="F562" s="358"/>
      <c r="G562" s="358"/>
      <c r="H562" s="358"/>
      <c r="I562" s="358"/>
    </row>
    <row r="563" spans="2:9" s="432" customFormat="1" ht="15.75" customHeight="1">
      <c r="B563" s="358"/>
      <c r="C563" s="358"/>
      <c r="D563" s="358"/>
      <c r="E563" s="358"/>
      <c r="F563" s="358"/>
      <c r="G563" s="358"/>
      <c r="H563" s="358"/>
      <c r="I563" s="358"/>
    </row>
    <row r="564" spans="2:9" s="432" customFormat="1" ht="15.75" customHeight="1">
      <c r="B564" s="358"/>
      <c r="C564" s="358"/>
      <c r="D564" s="358"/>
      <c r="E564" s="358"/>
      <c r="F564" s="358"/>
      <c r="G564" s="358"/>
      <c r="H564" s="358"/>
      <c r="I564" s="358"/>
    </row>
    <row r="565" spans="2:9" s="432" customFormat="1" ht="15.75" customHeight="1">
      <c r="B565" s="358"/>
      <c r="C565" s="358"/>
      <c r="D565" s="358"/>
      <c r="E565" s="358"/>
      <c r="F565" s="358"/>
      <c r="G565" s="358"/>
      <c r="H565" s="358"/>
      <c r="I565" s="358"/>
    </row>
    <row r="566" spans="2:9" s="432" customFormat="1" ht="15.75" customHeight="1">
      <c r="B566" s="358"/>
      <c r="C566" s="358"/>
      <c r="D566" s="358"/>
      <c r="E566" s="358"/>
      <c r="F566" s="358"/>
      <c r="G566" s="358"/>
      <c r="H566" s="358"/>
      <c r="I566" s="358"/>
    </row>
    <row r="567" spans="2:9" s="432" customFormat="1" ht="15.75" customHeight="1">
      <c r="B567" s="358"/>
      <c r="C567" s="358"/>
      <c r="D567" s="358"/>
      <c r="E567" s="358"/>
      <c r="F567" s="358"/>
      <c r="G567" s="358"/>
      <c r="H567" s="358"/>
      <c r="I567" s="358"/>
    </row>
    <row r="568" spans="2:9" s="432" customFormat="1" ht="15.75" customHeight="1">
      <c r="B568" s="358"/>
      <c r="C568" s="358"/>
      <c r="D568" s="358"/>
      <c r="E568" s="358"/>
      <c r="F568" s="358"/>
      <c r="G568" s="358"/>
      <c r="H568" s="358"/>
      <c r="I568" s="358"/>
    </row>
    <row r="569" spans="2:9" s="432" customFormat="1" ht="15.75" customHeight="1">
      <c r="B569" s="358"/>
      <c r="C569" s="358"/>
      <c r="D569" s="358"/>
      <c r="E569" s="358"/>
      <c r="F569" s="358"/>
      <c r="G569" s="358"/>
      <c r="H569" s="358"/>
      <c r="I569" s="358"/>
    </row>
    <row r="570" spans="2:9" s="432" customFormat="1" ht="15.75" customHeight="1">
      <c r="B570" s="358"/>
      <c r="C570" s="358"/>
      <c r="D570" s="358"/>
      <c r="E570" s="358"/>
      <c r="F570" s="358"/>
      <c r="G570" s="358"/>
      <c r="H570" s="358"/>
      <c r="I570" s="358"/>
    </row>
    <row r="571" spans="2:9" s="432" customFormat="1" ht="15.75" customHeight="1">
      <c r="B571" s="358"/>
      <c r="C571" s="358"/>
      <c r="D571" s="358"/>
      <c r="E571" s="358"/>
      <c r="F571" s="358"/>
      <c r="G571" s="358"/>
      <c r="H571" s="358"/>
      <c r="I571" s="358"/>
    </row>
    <row r="572" spans="2:9" s="432" customFormat="1" ht="15.75" customHeight="1">
      <c r="B572" s="358"/>
      <c r="C572" s="358"/>
      <c r="D572" s="358"/>
      <c r="E572" s="358"/>
      <c r="F572" s="358"/>
      <c r="G572" s="358"/>
      <c r="H572" s="358"/>
      <c r="I572" s="358"/>
    </row>
    <row r="573" spans="2:9" s="432" customFormat="1" ht="15.75" customHeight="1">
      <c r="B573" s="358"/>
      <c r="C573" s="358"/>
      <c r="D573" s="358"/>
      <c r="E573" s="358"/>
      <c r="F573" s="358"/>
      <c r="G573" s="358"/>
      <c r="H573" s="358"/>
      <c r="I573" s="358"/>
    </row>
    <row r="574" spans="2:9" s="432" customFormat="1" ht="15.75" customHeight="1">
      <c r="B574" s="358"/>
      <c r="C574" s="358"/>
      <c r="D574" s="358"/>
      <c r="E574" s="358"/>
      <c r="F574" s="358"/>
      <c r="G574" s="358"/>
      <c r="H574" s="358"/>
      <c r="I574" s="358"/>
    </row>
    <row r="575" spans="2:9" s="432" customFormat="1" ht="15.75" customHeight="1">
      <c r="B575" s="358"/>
      <c r="C575" s="358"/>
      <c r="D575" s="358"/>
      <c r="E575" s="358"/>
      <c r="F575" s="358"/>
      <c r="G575" s="358"/>
      <c r="H575" s="358"/>
      <c r="I575" s="358"/>
    </row>
    <row r="576" spans="2:9" s="432" customFormat="1" ht="15.75" customHeight="1">
      <c r="B576" s="358"/>
      <c r="C576" s="358"/>
      <c r="D576" s="358"/>
      <c r="E576" s="358"/>
      <c r="F576" s="358"/>
      <c r="G576" s="358"/>
      <c r="H576" s="358"/>
      <c r="I576" s="358"/>
    </row>
    <row r="577" spans="2:9" s="432" customFormat="1" ht="15.75" customHeight="1">
      <c r="B577" s="358"/>
      <c r="C577" s="358"/>
      <c r="D577" s="358"/>
      <c r="E577" s="358"/>
      <c r="F577" s="358"/>
      <c r="G577" s="358"/>
      <c r="H577" s="358"/>
      <c r="I577" s="358"/>
    </row>
    <row r="578" spans="2:9" s="432" customFormat="1" ht="15.75" customHeight="1">
      <c r="B578" s="358"/>
      <c r="C578" s="358"/>
      <c r="D578" s="358"/>
      <c r="E578" s="358"/>
      <c r="F578" s="358"/>
      <c r="G578" s="358"/>
      <c r="H578" s="358"/>
      <c r="I578" s="358"/>
    </row>
    <row r="579" spans="2:9" s="432" customFormat="1" ht="15.75" customHeight="1">
      <c r="B579" s="358"/>
      <c r="C579" s="358"/>
      <c r="D579" s="358"/>
      <c r="E579" s="358"/>
      <c r="F579" s="358"/>
      <c r="G579" s="358"/>
      <c r="H579" s="358"/>
      <c r="I579" s="358"/>
    </row>
    <row r="580" spans="2:9" s="432" customFormat="1" ht="15.75" customHeight="1">
      <c r="B580" s="358"/>
      <c r="C580" s="358"/>
      <c r="D580" s="358"/>
      <c r="E580" s="358"/>
      <c r="F580" s="358"/>
      <c r="G580" s="358"/>
      <c r="H580" s="358"/>
      <c r="I580" s="358"/>
    </row>
    <row r="581" spans="2:9" s="432" customFormat="1" ht="15.75" customHeight="1">
      <c r="B581" s="358"/>
      <c r="C581" s="358"/>
      <c r="D581" s="358"/>
      <c r="E581" s="358"/>
      <c r="F581" s="358"/>
      <c r="G581" s="358"/>
      <c r="H581" s="358"/>
      <c r="I581" s="358"/>
    </row>
    <row r="582" spans="2:9" s="432" customFormat="1" ht="15.75" customHeight="1">
      <c r="B582" s="358"/>
      <c r="C582" s="358"/>
      <c r="D582" s="358"/>
      <c r="E582" s="358"/>
      <c r="F582" s="358"/>
      <c r="G582" s="358"/>
      <c r="H582" s="358"/>
      <c r="I582" s="358"/>
    </row>
    <row r="583" spans="2:9" s="432" customFormat="1" ht="15.75" customHeight="1">
      <c r="B583" s="358"/>
      <c r="C583" s="358"/>
      <c r="D583" s="358"/>
      <c r="E583" s="358"/>
      <c r="F583" s="358"/>
      <c r="G583" s="358"/>
      <c r="H583" s="358"/>
      <c r="I583" s="358"/>
    </row>
    <row r="584" spans="2:9" s="432" customFormat="1" ht="15.75" customHeight="1">
      <c r="B584" s="358"/>
      <c r="C584" s="358"/>
      <c r="D584" s="358"/>
      <c r="E584" s="358"/>
      <c r="F584" s="358"/>
      <c r="G584" s="358"/>
      <c r="H584" s="358"/>
      <c r="I584" s="358"/>
    </row>
    <row r="585" spans="2:9" s="432" customFormat="1" ht="15.75" customHeight="1">
      <c r="B585" s="358"/>
      <c r="C585" s="358"/>
      <c r="D585" s="358"/>
      <c r="E585" s="358"/>
      <c r="F585" s="358"/>
      <c r="G585" s="358"/>
      <c r="H585" s="358"/>
      <c r="I585" s="358"/>
    </row>
    <row r="586" spans="2:9" s="432" customFormat="1" ht="15.75" customHeight="1">
      <c r="B586" s="358"/>
      <c r="C586" s="358"/>
      <c r="D586" s="358"/>
      <c r="E586" s="358"/>
      <c r="F586" s="358"/>
      <c r="G586" s="358"/>
      <c r="H586" s="358"/>
      <c r="I586" s="358"/>
    </row>
    <row r="587" spans="2:9" s="432" customFormat="1" ht="15.75" customHeight="1">
      <c r="B587" s="358"/>
      <c r="C587" s="358"/>
      <c r="D587" s="358"/>
      <c r="E587" s="358"/>
      <c r="F587" s="358"/>
      <c r="G587" s="358"/>
      <c r="H587" s="358"/>
      <c r="I587" s="358"/>
    </row>
    <row r="588" spans="2:9" s="432" customFormat="1" ht="15.75" customHeight="1">
      <c r="B588" s="358"/>
      <c r="C588" s="358"/>
      <c r="D588" s="358"/>
      <c r="E588" s="358"/>
      <c r="F588" s="358"/>
      <c r="G588" s="358"/>
      <c r="H588" s="358"/>
      <c r="I588" s="358"/>
    </row>
    <row r="589" spans="2:9" s="432" customFormat="1" ht="15.75" customHeight="1">
      <c r="B589" s="358"/>
      <c r="C589" s="358"/>
      <c r="D589" s="358"/>
      <c r="E589" s="358"/>
      <c r="F589" s="358"/>
      <c r="G589" s="358"/>
      <c r="H589" s="358"/>
      <c r="I589" s="358"/>
    </row>
    <row r="590" spans="2:9" s="432" customFormat="1" ht="15.75" customHeight="1">
      <c r="B590" s="358"/>
      <c r="C590" s="358"/>
      <c r="D590" s="358"/>
      <c r="E590" s="358"/>
      <c r="F590" s="358"/>
      <c r="G590" s="358"/>
      <c r="H590" s="358"/>
      <c r="I590" s="358"/>
    </row>
    <row r="591" spans="2:9" s="432" customFormat="1" ht="15.75" customHeight="1">
      <c r="B591" s="358"/>
      <c r="C591" s="358"/>
      <c r="D591" s="358"/>
      <c r="E591" s="358"/>
      <c r="F591" s="358"/>
      <c r="G591" s="358"/>
      <c r="H591" s="358"/>
      <c r="I591" s="358"/>
    </row>
    <row r="592" spans="2:9" s="432" customFormat="1" ht="15.75" customHeight="1">
      <c r="B592" s="358"/>
      <c r="C592" s="358"/>
      <c r="D592" s="358"/>
      <c r="E592" s="358"/>
      <c r="F592" s="358"/>
      <c r="G592" s="358"/>
      <c r="H592" s="358"/>
      <c r="I592" s="358"/>
    </row>
    <row r="593" spans="2:9" s="432" customFormat="1" ht="15.75" customHeight="1">
      <c r="B593" s="358"/>
      <c r="C593" s="358"/>
      <c r="D593" s="358"/>
      <c r="E593" s="358"/>
      <c r="F593" s="358"/>
      <c r="G593" s="358"/>
      <c r="H593" s="358"/>
      <c r="I593" s="358"/>
    </row>
    <row r="594" spans="2:9" s="432" customFormat="1" ht="15.75" customHeight="1">
      <c r="B594" s="358"/>
      <c r="C594" s="358"/>
      <c r="D594" s="358"/>
      <c r="E594" s="358"/>
      <c r="F594" s="358"/>
      <c r="G594" s="358"/>
      <c r="H594" s="358"/>
      <c r="I594" s="358"/>
    </row>
    <row r="595" spans="2:9" s="432" customFormat="1" ht="15.75" customHeight="1">
      <c r="B595" s="358"/>
      <c r="C595" s="358"/>
      <c r="D595" s="358"/>
      <c r="E595" s="358"/>
      <c r="F595" s="358"/>
      <c r="G595" s="358"/>
      <c r="H595" s="358"/>
      <c r="I595" s="358"/>
    </row>
    <row r="596" spans="2:9" s="432" customFormat="1" ht="15.75" customHeight="1">
      <c r="B596" s="358"/>
      <c r="C596" s="358"/>
      <c r="D596" s="358"/>
      <c r="E596" s="358"/>
      <c r="F596" s="358"/>
      <c r="G596" s="358"/>
      <c r="H596" s="358"/>
      <c r="I596" s="358"/>
    </row>
    <row r="597" spans="2:9" s="432" customFormat="1" ht="15.75" customHeight="1">
      <c r="B597" s="358"/>
      <c r="C597" s="358"/>
      <c r="D597" s="358"/>
      <c r="E597" s="358"/>
      <c r="F597" s="358"/>
      <c r="G597" s="358"/>
      <c r="H597" s="358"/>
      <c r="I597" s="358"/>
    </row>
    <row r="598" spans="2:9" s="432" customFormat="1" ht="15.75" customHeight="1">
      <c r="B598" s="358"/>
      <c r="C598" s="358"/>
      <c r="D598" s="358"/>
      <c r="E598" s="358"/>
      <c r="F598" s="358"/>
      <c r="G598" s="358"/>
      <c r="H598" s="358"/>
      <c r="I598" s="358"/>
    </row>
    <row r="599" spans="2:9" s="432" customFormat="1" ht="15.75" customHeight="1">
      <c r="B599" s="358"/>
      <c r="C599" s="358"/>
      <c r="D599" s="358"/>
      <c r="E599" s="358"/>
      <c r="F599" s="358"/>
      <c r="G599" s="358"/>
      <c r="H599" s="358"/>
      <c r="I599" s="358"/>
    </row>
    <row r="600" spans="2:9" s="432" customFormat="1" ht="15.75" customHeight="1">
      <c r="B600" s="358"/>
      <c r="C600" s="358"/>
      <c r="D600" s="358"/>
      <c r="E600" s="358"/>
      <c r="F600" s="358"/>
      <c r="G600" s="358"/>
      <c r="H600" s="358"/>
      <c r="I600" s="358"/>
    </row>
    <row r="601" spans="2:9" s="432" customFormat="1" ht="15.75" customHeight="1">
      <c r="B601" s="358"/>
      <c r="C601" s="358"/>
      <c r="D601" s="358"/>
      <c r="E601" s="358"/>
      <c r="F601" s="358"/>
      <c r="G601" s="358"/>
      <c r="H601" s="358"/>
      <c r="I601" s="358"/>
    </row>
    <row r="602" spans="2:9" s="432" customFormat="1" ht="15.75" customHeight="1">
      <c r="B602" s="358"/>
      <c r="C602" s="358"/>
      <c r="D602" s="358"/>
      <c r="E602" s="358"/>
      <c r="F602" s="358"/>
      <c r="G602" s="358"/>
      <c r="H602" s="358"/>
      <c r="I602" s="358"/>
    </row>
    <row r="603" spans="2:9" s="432" customFormat="1" ht="15.75" customHeight="1">
      <c r="B603" s="358"/>
      <c r="C603" s="358"/>
      <c r="D603" s="358"/>
      <c r="E603" s="358"/>
      <c r="F603" s="358"/>
      <c r="G603" s="358"/>
      <c r="H603" s="358"/>
      <c r="I603" s="358"/>
    </row>
    <row r="604" spans="2:9" s="432" customFormat="1" ht="15.75" customHeight="1">
      <c r="B604" s="358"/>
      <c r="C604" s="358"/>
      <c r="D604" s="358"/>
      <c r="E604" s="358"/>
      <c r="F604" s="358"/>
      <c r="G604" s="358"/>
      <c r="H604" s="358"/>
      <c r="I604" s="358"/>
    </row>
    <row r="605" spans="2:9" s="432" customFormat="1" ht="15.75" customHeight="1">
      <c r="B605" s="358"/>
      <c r="C605" s="358"/>
      <c r="D605" s="358"/>
      <c r="E605" s="358"/>
      <c r="F605" s="358"/>
      <c r="G605" s="358"/>
      <c r="H605" s="358"/>
      <c r="I605" s="358"/>
    </row>
    <row r="606" spans="2:9" s="432" customFormat="1" ht="15.75" customHeight="1">
      <c r="B606" s="358"/>
      <c r="C606" s="358"/>
      <c r="D606" s="358"/>
      <c r="E606" s="358"/>
      <c r="F606" s="358"/>
      <c r="G606" s="358"/>
      <c r="H606" s="358"/>
      <c r="I606" s="358"/>
    </row>
    <row r="607" spans="2:9" s="432" customFormat="1" ht="15.75" customHeight="1">
      <c r="B607" s="358"/>
      <c r="C607" s="358"/>
      <c r="D607" s="358"/>
      <c r="E607" s="358"/>
      <c r="F607" s="358"/>
      <c r="G607" s="358"/>
      <c r="H607" s="358"/>
      <c r="I607" s="358"/>
    </row>
    <row r="608" spans="2:9" s="432" customFormat="1" ht="15.75" customHeight="1">
      <c r="B608" s="358"/>
      <c r="C608" s="358"/>
      <c r="D608" s="358"/>
      <c r="E608" s="358"/>
      <c r="F608" s="358"/>
      <c r="G608" s="358"/>
      <c r="H608" s="358"/>
      <c r="I608" s="358"/>
    </row>
    <row r="609" spans="2:9" s="432" customFormat="1" ht="15.75" customHeight="1">
      <c r="B609" s="358"/>
      <c r="C609" s="358"/>
      <c r="D609" s="358"/>
      <c r="E609" s="358"/>
      <c r="F609" s="358"/>
      <c r="G609" s="358"/>
      <c r="H609" s="358"/>
      <c r="I609" s="358"/>
    </row>
    <row r="610" spans="2:9" s="432" customFormat="1" ht="15.75" customHeight="1">
      <c r="B610" s="358"/>
      <c r="C610" s="358"/>
      <c r="D610" s="358"/>
      <c r="E610" s="358"/>
      <c r="F610" s="358"/>
      <c r="G610" s="358"/>
      <c r="H610" s="358"/>
      <c r="I610" s="358"/>
    </row>
    <row r="611" spans="2:9" s="432" customFormat="1" ht="15.75" customHeight="1">
      <c r="B611" s="358"/>
      <c r="C611" s="358"/>
      <c r="D611" s="358"/>
      <c r="E611" s="358"/>
      <c r="F611" s="358"/>
      <c r="G611" s="358"/>
      <c r="H611" s="358"/>
      <c r="I611" s="358"/>
    </row>
    <row r="612" spans="2:9" s="432" customFormat="1" ht="15.75" customHeight="1">
      <c r="B612" s="358"/>
      <c r="C612" s="358"/>
      <c r="D612" s="358"/>
      <c r="E612" s="358"/>
      <c r="F612" s="358"/>
      <c r="G612" s="358"/>
      <c r="H612" s="358"/>
      <c r="I612" s="358"/>
    </row>
    <row r="613" spans="2:9" s="432" customFormat="1" ht="15.75" customHeight="1">
      <c r="B613" s="358"/>
      <c r="C613" s="358"/>
      <c r="D613" s="358"/>
      <c r="E613" s="358"/>
      <c r="F613" s="358"/>
      <c r="G613" s="358"/>
      <c r="H613" s="358"/>
      <c r="I613" s="358"/>
    </row>
    <row r="614" spans="2:9" s="432" customFormat="1" ht="15.75" customHeight="1">
      <c r="B614" s="358"/>
      <c r="C614" s="358"/>
      <c r="D614" s="358"/>
      <c r="E614" s="358"/>
      <c r="F614" s="358"/>
      <c r="G614" s="358"/>
      <c r="H614" s="358"/>
      <c r="I614" s="358"/>
    </row>
    <row r="615" spans="2:9" s="432" customFormat="1" ht="15.75" customHeight="1">
      <c r="B615" s="358"/>
      <c r="C615" s="358"/>
      <c r="D615" s="358"/>
      <c r="E615" s="358"/>
      <c r="F615" s="358"/>
      <c r="G615" s="358"/>
      <c r="H615" s="358"/>
      <c r="I615" s="358"/>
    </row>
    <row r="616" spans="2:9" s="432" customFormat="1" ht="15.75" customHeight="1">
      <c r="B616" s="358"/>
      <c r="C616" s="358"/>
      <c r="D616" s="358"/>
      <c r="E616" s="358"/>
      <c r="F616" s="358"/>
      <c r="G616" s="358"/>
      <c r="H616" s="358"/>
      <c r="I616" s="358"/>
    </row>
    <row r="617" spans="2:9" s="432" customFormat="1" ht="15.75" customHeight="1">
      <c r="B617" s="358"/>
      <c r="C617" s="358"/>
      <c r="D617" s="358"/>
      <c r="E617" s="358"/>
      <c r="F617" s="358"/>
      <c r="G617" s="358"/>
      <c r="H617" s="358"/>
      <c r="I617" s="358"/>
    </row>
    <row r="618" spans="2:9" s="432" customFormat="1" ht="15.75" customHeight="1">
      <c r="B618" s="358"/>
      <c r="C618" s="358"/>
      <c r="D618" s="358"/>
      <c r="E618" s="358"/>
      <c r="F618" s="358"/>
      <c r="G618" s="358"/>
      <c r="H618" s="358"/>
      <c r="I618" s="358"/>
    </row>
    <row r="619" spans="2:9" s="432" customFormat="1" ht="15.75" customHeight="1">
      <c r="B619" s="358"/>
      <c r="C619" s="358"/>
      <c r="D619" s="358"/>
      <c r="E619" s="358"/>
      <c r="F619" s="358"/>
      <c r="G619" s="358"/>
      <c r="H619" s="358"/>
      <c r="I619" s="358"/>
    </row>
    <row r="620" spans="2:9" s="432" customFormat="1" ht="15.75" customHeight="1">
      <c r="B620" s="358"/>
      <c r="C620" s="358"/>
      <c r="D620" s="358"/>
      <c r="E620" s="358"/>
      <c r="F620" s="358"/>
      <c r="G620" s="358"/>
      <c r="H620" s="358"/>
      <c r="I620" s="358"/>
    </row>
    <row r="621" spans="2:9" s="432" customFormat="1" ht="15.75" customHeight="1">
      <c r="B621" s="358"/>
      <c r="C621" s="358"/>
      <c r="D621" s="358"/>
      <c r="E621" s="358"/>
      <c r="F621" s="358"/>
      <c r="G621" s="358"/>
      <c r="H621" s="358"/>
      <c r="I621" s="358"/>
    </row>
    <row r="622" spans="2:9" s="432" customFormat="1" ht="15.75" customHeight="1">
      <c r="B622" s="358"/>
      <c r="C622" s="358"/>
      <c r="D622" s="358"/>
      <c r="E622" s="358"/>
      <c r="F622" s="358"/>
      <c r="G622" s="358"/>
      <c r="H622" s="358"/>
      <c r="I622" s="358"/>
    </row>
    <row r="623" spans="2:9" s="432" customFormat="1" ht="15.75" customHeight="1">
      <c r="B623" s="358"/>
      <c r="C623" s="358"/>
      <c r="D623" s="358"/>
      <c r="E623" s="358"/>
      <c r="F623" s="358"/>
      <c r="G623" s="358"/>
      <c r="H623" s="358"/>
      <c r="I623" s="358"/>
    </row>
    <row r="624" spans="2:9" s="432" customFormat="1" ht="15.75" customHeight="1">
      <c r="B624" s="358"/>
      <c r="C624" s="358"/>
      <c r="D624" s="358"/>
      <c r="E624" s="358"/>
      <c r="F624" s="358"/>
      <c r="G624" s="358"/>
      <c r="H624" s="358"/>
      <c r="I624" s="358"/>
    </row>
    <row r="625" spans="2:9" s="432" customFormat="1" ht="15.75" customHeight="1">
      <c r="B625" s="358"/>
      <c r="C625" s="358"/>
      <c r="D625" s="358"/>
      <c r="E625" s="358"/>
      <c r="F625" s="358"/>
      <c r="G625" s="358"/>
      <c r="H625" s="358"/>
      <c r="I625" s="358"/>
    </row>
    <row r="626" spans="2:9" s="432" customFormat="1" ht="15.75" customHeight="1">
      <c r="B626" s="358"/>
      <c r="C626" s="358"/>
      <c r="D626" s="358"/>
      <c r="E626" s="358"/>
      <c r="F626" s="358"/>
      <c r="G626" s="358"/>
      <c r="H626" s="358"/>
      <c r="I626" s="358"/>
    </row>
    <row r="627" spans="2:9" s="432" customFormat="1" ht="15.75" customHeight="1">
      <c r="B627" s="358"/>
      <c r="C627" s="358"/>
      <c r="D627" s="358"/>
      <c r="E627" s="358"/>
      <c r="F627" s="358"/>
      <c r="G627" s="358"/>
      <c r="H627" s="358"/>
      <c r="I627" s="358"/>
    </row>
    <row r="628" spans="2:9" s="432" customFormat="1" ht="15.75" customHeight="1">
      <c r="B628" s="358"/>
      <c r="C628" s="358"/>
      <c r="D628" s="358"/>
      <c r="E628" s="358"/>
      <c r="F628" s="358"/>
      <c r="G628" s="358"/>
      <c r="H628" s="358"/>
      <c r="I628" s="358"/>
    </row>
    <row r="629" spans="2:9" s="432" customFormat="1" ht="15.75" customHeight="1">
      <c r="B629" s="358"/>
      <c r="C629" s="358"/>
      <c r="D629" s="358"/>
      <c r="E629" s="358"/>
      <c r="F629" s="358"/>
      <c r="G629" s="358"/>
      <c r="H629" s="358"/>
      <c r="I629" s="358"/>
    </row>
    <row r="630" spans="2:9" s="432" customFormat="1" ht="15.75" customHeight="1">
      <c r="B630" s="358"/>
      <c r="C630" s="358"/>
      <c r="D630" s="358"/>
      <c r="E630" s="358"/>
      <c r="F630" s="358"/>
      <c r="G630" s="358"/>
      <c r="H630" s="358"/>
      <c r="I630" s="358"/>
    </row>
    <row r="631" spans="2:9" s="432" customFormat="1" ht="15.75" customHeight="1">
      <c r="B631" s="358"/>
      <c r="C631" s="358"/>
      <c r="D631" s="358"/>
      <c r="E631" s="358"/>
      <c r="F631" s="358"/>
      <c r="G631" s="358"/>
      <c r="H631" s="358"/>
      <c r="I631" s="358"/>
    </row>
    <row r="632" spans="2:9" s="432" customFormat="1" ht="15.75" customHeight="1">
      <c r="B632" s="358"/>
      <c r="C632" s="358"/>
      <c r="D632" s="358"/>
      <c r="E632" s="358"/>
      <c r="F632" s="358"/>
      <c r="G632" s="358"/>
      <c r="H632" s="358"/>
      <c r="I632" s="358"/>
    </row>
    <row r="633" spans="2:9" s="432" customFormat="1" ht="15.75" customHeight="1">
      <c r="B633" s="358"/>
      <c r="C633" s="358"/>
      <c r="D633" s="358"/>
      <c r="E633" s="358"/>
      <c r="F633" s="358"/>
      <c r="G633" s="358"/>
      <c r="H633" s="358"/>
      <c r="I633" s="358"/>
    </row>
    <row r="634" spans="2:9" s="432" customFormat="1" ht="15.75" customHeight="1">
      <c r="B634" s="358"/>
      <c r="C634" s="358"/>
      <c r="D634" s="358"/>
      <c r="E634" s="358"/>
      <c r="F634" s="358"/>
      <c r="G634" s="358"/>
      <c r="H634" s="358"/>
      <c r="I634" s="358"/>
    </row>
    <row r="635" spans="2:9" s="432" customFormat="1" ht="15.75" customHeight="1">
      <c r="B635" s="358"/>
      <c r="C635" s="358"/>
      <c r="D635" s="358"/>
      <c r="E635" s="358"/>
      <c r="F635" s="358"/>
      <c r="G635" s="358"/>
      <c r="H635" s="358"/>
      <c r="I635" s="358"/>
    </row>
    <row r="636" spans="2:9" s="432" customFormat="1" ht="15.75" customHeight="1">
      <c r="B636" s="358"/>
      <c r="C636" s="358"/>
      <c r="D636" s="358"/>
      <c r="E636" s="358"/>
      <c r="F636" s="358"/>
      <c r="G636" s="358"/>
      <c r="H636" s="358"/>
      <c r="I636" s="358"/>
    </row>
    <row r="637" spans="2:9" s="432" customFormat="1" ht="15.75" customHeight="1">
      <c r="B637" s="358"/>
      <c r="C637" s="358"/>
      <c r="D637" s="358"/>
      <c r="E637" s="358"/>
      <c r="F637" s="358"/>
      <c r="G637" s="358"/>
      <c r="H637" s="358"/>
      <c r="I637" s="358"/>
    </row>
    <row r="638" spans="2:9" s="432" customFormat="1" ht="15.75" customHeight="1">
      <c r="B638" s="358"/>
      <c r="C638" s="358"/>
      <c r="D638" s="358"/>
      <c r="E638" s="358"/>
      <c r="F638" s="358"/>
      <c r="G638" s="358"/>
      <c r="H638" s="358"/>
      <c r="I638" s="358"/>
    </row>
    <row r="639" spans="2:9" s="432" customFormat="1" ht="15.75" customHeight="1">
      <c r="B639" s="358"/>
      <c r="C639" s="358"/>
      <c r="D639" s="358"/>
      <c r="E639" s="358"/>
      <c r="F639" s="358"/>
      <c r="G639" s="358"/>
      <c r="H639" s="358"/>
      <c r="I639" s="358"/>
    </row>
    <row r="640" spans="2:9" s="432" customFormat="1" ht="15.75" customHeight="1">
      <c r="B640" s="358"/>
      <c r="C640" s="358"/>
      <c r="D640" s="358"/>
      <c r="E640" s="358"/>
      <c r="F640" s="358"/>
      <c r="G640" s="358"/>
      <c r="H640" s="358"/>
      <c r="I640" s="358"/>
    </row>
    <row r="641" spans="2:9" s="432" customFormat="1" ht="15.75" customHeight="1">
      <c r="B641" s="358"/>
      <c r="C641" s="358"/>
      <c r="D641" s="358"/>
      <c r="E641" s="358"/>
      <c r="F641" s="358"/>
      <c r="G641" s="358"/>
      <c r="H641" s="358"/>
      <c r="I641" s="358"/>
    </row>
    <row r="642" spans="2:9" s="432" customFormat="1" ht="15.75" customHeight="1">
      <c r="B642" s="358"/>
      <c r="C642" s="358"/>
      <c r="D642" s="358"/>
      <c r="E642" s="358"/>
      <c r="F642" s="358"/>
      <c r="G642" s="358"/>
      <c r="H642" s="358"/>
      <c r="I642" s="358"/>
    </row>
    <row r="643" spans="2:9" s="432" customFormat="1" ht="15.75" customHeight="1">
      <c r="B643" s="358"/>
      <c r="C643" s="358"/>
      <c r="D643" s="358"/>
      <c r="E643" s="358"/>
      <c r="F643" s="358"/>
      <c r="G643" s="358"/>
      <c r="H643" s="358"/>
      <c r="I643" s="358"/>
    </row>
    <row r="644" spans="2:9" s="432" customFormat="1" ht="15.75" customHeight="1">
      <c r="B644" s="358"/>
      <c r="C644" s="358"/>
      <c r="D644" s="358"/>
      <c r="E644" s="358"/>
      <c r="F644" s="358"/>
      <c r="G644" s="358"/>
      <c r="H644" s="358"/>
      <c r="I644" s="358"/>
    </row>
    <row r="645" spans="2:9" s="432" customFormat="1" ht="15.75" customHeight="1">
      <c r="B645" s="358"/>
      <c r="C645" s="358"/>
      <c r="D645" s="358"/>
      <c r="E645" s="358"/>
      <c r="F645" s="358"/>
      <c r="G645" s="358"/>
      <c r="H645" s="358"/>
      <c r="I645" s="358"/>
    </row>
    <row r="646" spans="2:9" s="432" customFormat="1" ht="15.75" customHeight="1">
      <c r="B646" s="358"/>
      <c r="C646" s="358"/>
      <c r="D646" s="358"/>
      <c r="E646" s="358"/>
      <c r="F646" s="358"/>
      <c r="G646" s="358"/>
      <c r="H646" s="358"/>
      <c r="I646" s="358"/>
    </row>
    <row r="647" spans="2:9" s="432" customFormat="1" ht="15.75" customHeight="1">
      <c r="B647" s="358"/>
      <c r="C647" s="358"/>
      <c r="D647" s="358"/>
      <c r="E647" s="358"/>
      <c r="F647" s="358"/>
      <c r="G647" s="358"/>
      <c r="H647" s="358"/>
      <c r="I647" s="358"/>
    </row>
    <row r="648" spans="2:9" s="432" customFormat="1" ht="15.75" customHeight="1">
      <c r="B648" s="358"/>
      <c r="C648" s="358"/>
      <c r="D648" s="358"/>
      <c r="E648" s="358"/>
      <c r="F648" s="358"/>
      <c r="G648" s="358"/>
      <c r="H648" s="358"/>
      <c r="I648" s="358"/>
    </row>
    <row r="649" spans="2:9" s="432" customFormat="1" ht="15.75" customHeight="1">
      <c r="B649" s="358"/>
      <c r="C649" s="358"/>
      <c r="D649" s="358"/>
      <c r="E649" s="358"/>
      <c r="F649" s="358"/>
      <c r="G649" s="358"/>
      <c r="H649" s="358"/>
      <c r="I649" s="358"/>
    </row>
    <row r="650" spans="2:9" s="432" customFormat="1" ht="15.75" customHeight="1">
      <c r="B650" s="358"/>
      <c r="C650" s="358"/>
      <c r="D650" s="358"/>
      <c r="E650" s="358"/>
      <c r="F650" s="358"/>
      <c r="G650" s="358"/>
      <c r="H650" s="358"/>
      <c r="I650" s="358"/>
    </row>
    <row r="651" spans="2:9" s="432" customFormat="1" ht="15.75" customHeight="1">
      <c r="B651" s="358"/>
      <c r="C651" s="358"/>
      <c r="D651" s="358"/>
      <c r="E651" s="358"/>
      <c r="F651" s="358"/>
      <c r="G651" s="358"/>
      <c r="H651" s="358"/>
      <c r="I651" s="358"/>
    </row>
    <row r="652" spans="2:9" s="432" customFormat="1" ht="15.75" customHeight="1">
      <c r="B652" s="358"/>
      <c r="C652" s="358"/>
      <c r="D652" s="358"/>
      <c r="E652" s="358"/>
      <c r="F652" s="358"/>
      <c r="G652" s="358"/>
      <c r="H652" s="358"/>
      <c r="I652" s="358"/>
    </row>
    <row r="653" spans="2:9" s="432" customFormat="1" ht="15.75" customHeight="1">
      <c r="B653" s="358"/>
      <c r="C653" s="358"/>
      <c r="D653" s="358"/>
      <c r="E653" s="358"/>
      <c r="F653" s="358"/>
      <c r="G653" s="358"/>
      <c r="H653" s="358"/>
      <c r="I653" s="358"/>
    </row>
    <row r="654" spans="2:9" s="432" customFormat="1" ht="15.75" customHeight="1">
      <c r="B654" s="358"/>
      <c r="C654" s="358"/>
      <c r="D654" s="358"/>
      <c r="E654" s="358"/>
      <c r="F654" s="358"/>
      <c r="G654" s="358"/>
      <c r="H654" s="358"/>
      <c r="I654" s="358"/>
    </row>
    <row r="655" spans="2:9" s="432" customFormat="1" ht="15.75" customHeight="1">
      <c r="B655" s="358"/>
      <c r="C655" s="358"/>
      <c r="D655" s="358"/>
      <c r="E655" s="358"/>
      <c r="F655" s="358"/>
      <c r="G655" s="358"/>
      <c r="H655" s="358"/>
      <c r="I655" s="358"/>
    </row>
    <row r="656" spans="2:9" s="432" customFormat="1" ht="15.75" customHeight="1">
      <c r="B656" s="358"/>
      <c r="C656" s="358"/>
      <c r="D656" s="358"/>
      <c r="E656" s="358"/>
      <c r="F656" s="358"/>
      <c r="G656" s="358"/>
      <c r="H656" s="358"/>
      <c r="I656" s="358"/>
    </row>
    <row r="657" spans="2:9" s="432" customFormat="1" ht="15.75" customHeight="1">
      <c r="B657" s="358"/>
      <c r="C657" s="358"/>
      <c r="D657" s="358"/>
      <c r="E657" s="358"/>
      <c r="F657" s="358"/>
      <c r="G657" s="358"/>
      <c r="H657" s="358"/>
      <c r="I657" s="358"/>
    </row>
    <row r="658" spans="2:9" s="432" customFormat="1" ht="15.75" customHeight="1">
      <c r="B658" s="358"/>
      <c r="C658" s="358"/>
      <c r="D658" s="358"/>
      <c r="E658" s="358"/>
      <c r="F658" s="358"/>
      <c r="G658" s="358"/>
      <c r="H658" s="358"/>
      <c r="I658" s="358"/>
    </row>
    <row r="659" spans="2:9" s="432" customFormat="1" ht="15.75" customHeight="1">
      <c r="B659" s="358"/>
      <c r="C659" s="358"/>
      <c r="D659" s="358"/>
      <c r="E659" s="358"/>
      <c r="F659" s="358"/>
      <c r="G659" s="358"/>
      <c r="H659" s="358"/>
      <c r="I659" s="358"/>
    </row>
    <row r="660" spans="2:9" s="432" customFormat="1" ht="15.75" customHeight="1">
      <c r="B660" s="358"/>
      <c r="C660" s="358"/>
      <c r="D660" s="358"/>
      <c r="E660" s="358"/>
      <c r="F660" s="358"/>
      <c r="G660" s="358"/>
      <c r="H660" s="358"/>
      <c r="I660" s="358"/>
    </row>
    <row r="661" spans="2:9" s="432" customFormat="1" ht="15.75" customHeight="1">
      <c r="B661" s="358"/>
      <c r="C661" s="358"/>
      <c r="D661" s="358"/>
      <c r="E661" s="358"/>
      <c r="F661" s="358"/>
      <c r="G661" s="358"/>
      <c r="H661" s="358"/>
      <c r="I661" s="358"/>
    </row>
    <row r="662" spans="2:9" s="432" customFormat="1" ht="15.75" customHeight="1">
      <c r="B662" s="358"/>
      <c r="C662" s="358"/>
      <c r="D662" s="358"/>
      <c r="E662" s="358"/>
      <c r="F662" s="358"/>
      <c r="G662" s="358"/>
      <c r="H662" s="358"/>
      <c r="I662" s="358"/>
    </row>
    <row r="663" spans="2:9" s="432" customFormat="1" ht="15.75" customHeight="1">
      <c r="B663" s="358"/>
      <c r="C663" s="358"/>
      <c r="D663" s="358"/>
      <c r="E663" s="358"/>
      <c r="F663" s="358"/>
      <c r="G663" s="358"/>
      <c r="H663" s="358"/>
      <c r="I663" s="358"/>
    </row>
    <row r="664" spans="2:9" s="432" customFormat="1" ht="15.75" customHeight="1">
      <c r="B664" s="358"/>
      <c r="C664" s="358"/>
      <c r="D664" s="358"/>
      <c r="E664" s="358"/>
      <c r="F664" s="358"/>
      <c r="G664" s="358"/>
      <c r="H664" s="358"/>
      <c r="I664" s="358"/>
    </row>
    <row r="665" spans="2:9" s="432" customFormat="1" ht="15.75" customHeight="1">
      <c r="B665" s="358"/>
      <c r="C665" s="358"/>
      <c r="D665" s="358"/>
      <c r="E665" s="358"/>
      <c r="F665" s="358"/>
      <c r="G665" s="358"/>
      <c r="H665" s="358"/>
      <c r="I665" s="358"/>
    </row>
    <row r="666" spans="2:9" s="432" customFormat="1" ht="15.75" customHeight="1">
      <c r="B666" s="358"/>
      <c r="C666" s="358"/>
      <c r="D666" s="358"/>
      <c r="E666" s="358"/>
      <c r="F666" s="358"/>
      <c r="G666" s="358"/>
      <c r="H666" s="358"/>
      <c r="I666" s="358"/>
    </row>
    <row r="667" spans="2:9" s="432" customFormat="1" ht="15.75" customHeight="1">
      <c r="B667" s="358"/>
      <c r="C667" s="358"/>
      <c r="D667" s="358"/>
      <c r="E667" s="358"/>
      <c r="F667" s="358"/>
      <c r="G667" s="358"/>
      <c r="H667" s="358"/>
      <c r="I667" s="358"/>
    </row>
    <row r="668" spans="2:9" s="432" customFormat="1" ht="15.75" customHeight="1">
      <c r="B668" s="358"/>
      <c r="C668" s="358"/>
      <c r="D668" s="358"/>
      <c r="E668" s="358"/>
      <c r="F668" s="358"/>
      <c r="G668" s="358"/>
      <c r="H668" s="358"/>
      <c r="I668" s="358"/>
    </row>
    <row r="669" spans="2:9" s="432" customFormat="1" ht="15.75" customHeight="1">
      <c r="B669" s="358"/>
      <c r="C669" s="358"/>
      <c r="D669" s="358"/>
      <c r="E669" s="358"/>
      <c r="F669" s="358"/>
      <c r="G669" s="358"/>
      <c r="H669" s="358"/>
      <c r="I669" s="358"/>
    </row>
    <row r="670" spans="2:9" s="432" customFormat="1" ht="15.75" customHeight="1">
      <c r="B670" s="358"/>
      <c r="C670" s="358"/>
      <c r="D670" s="358"/>
      <c r="E670" s="358"/>
      <c r="F670" s="358"/>
      <c r="G670" s="358"/>
      <c r="H670" s="358"/>
      <c r="I670" s="358"/>
    </row>
    <row r="671" spans="2:9" s="432" customFormat="1" ht="15.75" customHeight="1">
      <c r="B671" s="358"/>
      <c r="C671" s="358"/>
      <c r="D671" s="358"/>
      <c r="E671" s="358"/>
      <c r="F671" s="358"/>
      <c r="G671" s="358"/>
      <c r="H671" s="358"/>
      <c r="I671" s="358"/>
    </row>
    <row r="672" spans="2:9" s="432" customFormat="1" ht="15.75" customHeight="1">
      <c r="B672" s="358"/>
      <c r="C672" s="358"/>
      <c r="D672" s="358"/>
      <c r="E672" s="358"/>
      <c r="F672" s="358"/>
      <c r="G672" s="358"/>
      <c r="H672" s="358"/>
      <c r="I672" s="358"/>
    </row>
    <row r="673" spans="2:9" s="432" customFormat="1" ht="15.75" customHeight="1">
      <c r="B673" s="358"/>
      <c r="C673" s="358"/>
      <c r="D673" s="358"/>
      <c r="E673" s="358"/>
      <c r="F673" s="358"/>
      <c r="G673" s="358"/>
      <c r="H673" s="358"/>
      <c r="I673" s="358"/>
    </row>
    <row r="674" spans="2:9" s="432" customFormat="1" ht="15.75" customHeight="1">
      <c r="B674" s="358"/>
      <c r="C674" s="358"/>
      <c r="D674" s="358"/>
      <c r="E674" s="358"/>
      <c r="F674" s="358"/>
      <c r="G674" s="358"/>
      <c r="H674" s="358"/>
      <c r="I674" s="358"/>
    </row>
    <row r="675" spans="2:9" s="432" customFormat="1" ht="15.75" customHeight="1">
      <c r="B675" s="358"/>
      <c r="C675" s="358"/>
      <c r="D675" s="358"/>
      <c r="E675" s="358"/>
      <c r="F675" s="358"/>
      <c r="G675" s="358"/>
      <c r="H675" s="358"/>
      <c r="I675" s="358"/>
    </row>
    <row r="676" spans="2:9" s="432" customFormat="1" ht="15.75" customHeight="1">
      <c r="B676" s="358"/>
      <c r="C676" s="358"/>
      <c r="D676" s="358"/>
      <c r="E676" s="358"/>
      <c r="F676" s="358"/>
      <c r="G676" s="358"/>
      <c r="H676" s="358"/>
      <c r="I676" s="358"/>
    </row>
    <row r="677" spans="2:9" s="432" customFormat="1" ht="15.75" customHeight="1">
      <c r="B677" s="358"/>
      <c r="C677" s="358"/>
      <c r="D677" s="358"/>
      <c r="E677" s="358"/>
      <c r="F677" s="358"/>
      <c r="G677" s="358"/>
      <c r="H677" s="358"/>
      <c r="I677" s="358"/>
    </row>
    <row r="678" spans="2:9" s="432" customFormat="1" ht="15.75" customHeight="1">
      <c r="B678" s="358"/>
      <c r="C678" s="358"/>
      <c r="D678" s="358"/>
      <c r="E678" s="358"/>
      <c r="F678" s="358"/>
      <c r="G678" s="358"/>
      <c r="H678" s="358"/>
      <c r="I678" s="358"/>
    </row>
    <row r="679" spans="2:9" s="432" customFormat="1" ht="15.75" customHeight="1">
      <c r="B679" s="358"/>
      <c r="C679" s="358"/>
      <c r="D679" s="358"/>
      <c r="E679" s="358"/>
      <c r="F679" s="358"/>
      <c r="G679" s="358"/>
      <c r="H679" s="358"/>
      <c r="I679" s="358"/>
    </row>
    <row r="680" spans="2:9" s="432" customFormat="1" ht="15.75" customHeight="1">
      <c r="B680" s="358"/>
      <c r="C680" s="358"/>
      <c r="D680" s="358"/>
      <c r="E680" s="358"/>
      <c r="F680" s="358"/>
      <c r="G680" s="358"/>
      <c r="H680" s="358"/>
      <c r="I680" s="358"/>
    </row>
    <row r="681" spans="2:9" s="432" customFormat="1" ht="15.75" customHeight="1">
      <c r="B681" s="358"/>
      <c r="C681" s="358"/>
      <c r="D681" s="358"/>
      <c r="E681" s="358"/>
      <c r="F681" s="358"/>
      <c r="G681" s="358"/>
      <c r="H681" s="358"/>
      <c r="I681" s="358"/>
    </row>
    <row r="682" spans="2:9" s="432" customFormat="1" ht="15.75" customHeight="1">
      <c r="B682" s="358"/>
      <c r="C682" s="358"/>
      <c r="D682" s="358"/>
      <c r="E682" s="358"/>
      <c r="F682" s="358"/>
      <c r="G682" s="358"/>
      <c r="H682" s="358"/>
      <c r="I682" s="358"/>
    </row>
    <row r="683" spans="2:9" s="432" customFormat="1" ht="15.75" customHeight="1">
      <c r="B683" s="358"/>
      <c r="C683" s="358"/>
      <c r="D683" s="358"/>
      <c r="E683" s="358"/>
      <c r="F683" s="358"/>
      <c r="G683" s="358"/>
      <c r="H683" s="358"/>
      <c r="I683" s="358"/>
    </row>
    <row r="684" spans="2:9" s="432" customFormat="1" ht="15.75" customHeight="1">
      <c r="B684" s="358"/>
      <c r="C684" s="358"/>
      <c r="D684" s="358"/>
      <c r="E684" s="358"/>
      <c r="F684" s="358"/>
      <c r="G684" s="358"/>
      <c r="H684" s="358"/>
      <c r="I684" s="358"/>
    </row>
    <row r="685" spans="2:9" s="432" customFormat="1" ht="15.75" customHeight="1">
      <c r="B685" s="358"/>
      <c r="C685" s="358"/>
      <c r="D685" s="358"/>
      <c r="E685" s="358"/>
      <c r="F685" s="358"/>
      <c r="G685" s="358"/>
      <c r="H685" s="358"/>
      <c r="I685" s="358"/>
    </row>
    <row r="686" spans="2:9" s="432" customFormat="1" ht="15.75" customHeight="1">
      <c r="B686" s="358"/>
      <c r="C686" s="358"/>
      <c r="D686" s="358"/>
      <c r="E686" s="358"/>
      <c r="F686" s="358"/>
      <c r="G686" s="358"/>
      <c r="H686" s="358"/>
      <c r="I686" s="358"/>
    </row>
    <row r="687" spans="2:9" s="432" customFormat="1" ht="15.75" customHeight="1">
      <c r="B687" s="358"/>
      <c r="C687" s="358"/>
      <c r="D687" s="358"/>
      <c r="E687" s="358"/>
      <c r="F687" s="358"/>
      <c r="G687" s="358"/>
      <c r="H687" s="358"/>
      <c r="I687" s="358"/>
    </row>
    <row r="688" spans="2:9" s="432" customFormat="1" ht="15.75" customHeight="1">
      <c r="B688" s="358"/>
      <c r="C688" s="358"/>
      <c r="D688" s="358"/>
      <c r="E688" s="358"/>
      <c r="F688" s="358"/>
      <c r="G688" s="358"/>
      <c r="H688" s="358"/>
      <c r="I688" s="358"/>
    </row>
    <row r="689" spans="2:9" s="432" customFormat="1" ht="15.75" customHeight="1">
      <c r="B689" s="358"/>
      <c r="C689" s="358"/>
      <c r="D689" s="358"/>
      <c r="E689" s="358"/>
      <c r="F689" s="358"/>
      <c r="G689" s="358"/>
      <c r="H689" s="358"/>
      <c r="I689" s="358"/>
    </row>
    <row r="690" spans="2:9" s="432" customFormat="1" ht="15.75" customHeight="1">
      <c r="B690" s="358"/>
      <c r="C690" s="358"/>
      <c r="D690" s="358"/>
      <c r="E690" s="358"/>
      <c r="F690" s="358"/>
      <c r="G690" s="358"/>
      <c r="H690" s="358"/>
      <c r="I690" s="358"/>
    </row>
    <row r="691" spans="2:9" s="432" customFormat="1" ht="15.75" customHeight="1">
      <c r="B691" s="358"/>
      <c r="C691" s="358"/>
      <c r="D691" s="358"/>
      <c r="E691" s="358"/>
      <c r="F691" s="358"/>
      <c r="G691" s="358"/>
      <c r="H691" s="358"/>
      <c r="I691" s="358"/>
    </row>
    <row r="692" spans="2:9" s="432" customFormat="1" ht="15.75" customHeight="1">
      <c r="B692" s="358"/>
      <c r="C692" s="358"/>
      <c r="D692" s="358"/>
      <c r="E692" s="358"/>
      <c r="F692" s="358"/>
      <c r="G692" s="358"/>
      <c r="H692" s="358"/>
      <c r="I692" s="358"/>
    </row>
    <row r="693" spans="2:9" s="432" customFormat="1" ht="15.75" customHeight="1">
      <c r="B693" s="358"/>
      <c r="C693" s="358"/>
      <c r="D693" s="358"/>
      <c r="E693" s="358"/>
      <c r="F693" s="358"/>
      <c r="G693" s="358"/>
      <c r="H693" s="358"/>
      <c r="I693" s="358"/>
    </row>
    <row r="694" spans="2:9" s="432" customFormat="1" ht="15.75" customHeight="1">
      <c r="B694" s="358"/>
      <c r="C694" s="358"/>
      <c r="D694" s="358"/>
      <c r="E694" s="358"/>
      <c r="F694" s="358"/>
      <c r="G694" s="358"/>
      <c r="H694" s="358"/>
      <c r="I694" s="358"/>
    </row>
    <row r="695" spans="2:9" s="432" customFormat="1" ht="15.75" customHeight="1">
      <c r="B695" s="358"/>
      <c r="C695" s="358"/>
      <c r="D695" s="358"/>
      <c r="E695" s="358"/>
      <c r="F695" s="358"/>
      <c r="G695" s="358"/>
      <c r="H695" s="358"/>
      <c r="I695" s="358"/>
    </row>
    <row r="696" spans="2:9" s="432" customFormat="1" ht="15.75" customHeight="1">
      <c r="B696" s="358"/>
      <c r="C696" s="358"/>
      <c r="D696" s="358"/>
      <c r="E696" s="358"/>
      <c r="F696" s="358"/>
      <c r="G696" s="358"/>
      <c r="H696" s="358"/>
      <c r="I696" s="358"/>
    </row>
    <row r="697" spans="2:9" s="432" customFormat="1" ht="15.75" customHeight="1">
      <c r="B697" s="358"/>
      <c r="C697" s="358"/>
      <c r="D697" s="358"/>
      <c r="E697" s="358"/>
      <c r="F697" s="358"/>
      <c r="G697" s="358"/>
      <c r="H697" s="358"/>
      <c r="I697" s="358"/>
    </row>
    <row r="698" spans="2:9" s="432" customFormat="1" ht="15.75" customHeight="1">
      <c r="B698" s="358"/>
      <c r="C698" s="358"/>
      <c r="D698" s="358"/>
      <c r="E698" s="358"/>
      <c r="F698" s="358"/>
      <c r="G698" s="358"/>
      <c r="H698" s="358"/>
      <c r="I698" s="358"/>
    </row>
    <row r="699" spans="2:9" s="432" customFormat="1" ht="15.75" customHeight="1">
      <c r="B699" s="358"/>
      <c r="C699" s="358"/>
      <c r="D699" s="358"/>
      <c r="E699" s="358"/>
      <c r="F699" s="358"/>
      <c r="G699" s="358"/>
      <c r="H699" s="358"/>
      <c r="I699" s="358"/>
    </row>
    <row r="700" spans="2:9" s="432" customFormat="1" ht="15.75" customHeight="1">
      <c r="B700" s="358"/>
      <c r="C700" s="358"/>
      <c r="D700" s="358"/>
      <c r="E700" s="358"/>
      <c r="F700" s="358"/>
      <c r="G700" s="358"/>
      <c r="H700" s="358"/>
      <c r="I700" s="358"/>
    </row>
    <row r="701" spans="2:9" s="432" customFormat="1" ht="15.75" customHeight="1">
      <c r="B701" s="358"/>
      <c r="C701" s="358"/>
      <c r="D701" s="358"/>
      <c r="E701" s="358"/>
      <c r="F701" s="358"/>
      <c r="G701" s="358"/>
      <c r="H701" s="358"/>
      <c r="I701" s="358"/>
    </row>
    <row r="702" spans="2:9" s="432" customFormat="1" ht="15.75" customHeight="1">
      <c r="B702" s="358"/>
      <c r="C702" s="358"/>
      <c r="D702" s="358"/>
      <c r="E702" s="358"/>
      <c r="F702" s="358"/>
      <c r="G702" s="358"/>
      <c r="H702" s="358"/>
      <c r="I702" s="358"/>
    </row>
    <row r="703" spans="2:9" s="432" customFormat="1" ht="15.75" customHeight="1">
      <c r="B703" s="358"/>
      <c r="C703" s="358"/>
      <c r="D703" s="358"/>
      <c r="E703" s="358"/>
      <c r="F703" s="358"/>
      <c r="G703" s="358"/>
      <c r="H703" s="358"/>
      <c r="I703" s="358"/>
    </row>
    <row r="704" spans="2:9" s="432" customFormat="1" ht="15.75" customHeight="1">
      <c r="B704" s="358"/>
      <c r="C704" s="358"/>
      <c r="D704" s="358"/>
      <c r="E704" s="358"/>
      <c r="F704" s="358"/>
      <c r="G704" s="358"/>
      <c r="H704" s="358"/>
      <c r="I704" s="358"/>
    </row>
    <row r="705" spans="2:9" s="432" customFormat="1" ht="15.75" customHeight="1">
      <c r="B705" s="358"/>
      <c r="C705" s="358"/>
      <c r="D705" s="358"/>
      <c r="E705" s="358"/>
      <c r="F705" s="358"/>
      <c r="G705" s="358"/>
      <c r="H705" s="358"/>
      <c r="I705" s="358"/>
    </row>
    <row r="706" spans="2:9" s="432" customFormat="1" ht="15.75" customHeight="1">
      <c r="B706" s="358"/>
      <c r="C706" s="358"/>
      <c r="D706" s="358"/>
      <c r="E706" s="358"/>
      <c r="F706" s="358"/>
      <c r="G706" s="358"/>
      <c r="H706" s="358"/>
      <c r="I706" s="358"/>
    </row>
    <row r="707" spans="2:9" s="432" customFormat="1" ht="15.75" customHeight="1">
      <c r="B707" s="358"/>
      <c r="C707" s="358"/>
      <c r="D707" s="358"/>
      <c r="E707" s="358"/>
      <c r="F707" s="358"/>
      <c r="G707" s="358"/>
      <c r="H707" s="358"/>
      <c r="I707" s="358"/>
    </row>
    <row r="708" spans="2:9" s="432" customFormat="1" ht="15.75" customHeight="1">
      <c r="B708" s="358"/>
      <c r="C708" s="358"/>
      <c r="D708" s="358"/>
      <c r="E708" s="358"/>
      <c r="F708" s="358"/>
      <c r="G708" s="358"/>
      <c r="H708" s="358"/>
      <c r="I708" s="358"/>
    </row>
    <row r="709" spans="2:9" s="432" customFormat="1" ht="15.75" customHeight="1">
      <c r="B709" s="358"/>
      <c r="C709" s="358"/>
      <c r="D709" s="358"/>
      <c r="E709" s="358"/>
      <c r="F709" s="358"/>
      <c r="G709" s="358"/>
      <c r="H709" s="358"/>
      <c r="I709" s="358"/>
    </row>
    <row r="710" spans="2:9" s="432" customFormat="1" ht="15.75" customHeight="1">
      <c r="B710" s="358"/>
      <c r="C710" s="358"/>
      <c r="D710" s="358"/>
      <c r="E710" s="358"/>
      <c r="F710" s="358"/>
      <c r="G710" s="358"/>
      <c r="H710" s="358"/>
      <c r="I710" s="358"/>
    </row>
    <row r="711" spans="2:9" s="432" customFormat="1" ht="15.75" customHeight="1">
      <c r="B711" s="358"/>
      <c r="C711" s="358"/>
      <c r="D711" s="358"/>
      <c r="E711" s="358"/>
      <c r="F711" s="358"/>
      <c r="G711" s="358"/>
      <c r="H711" s="358"/>
      <c r="I711" s="358"/>
    </row>
    <row r="712" spans="2:9" s="432" customFormat="1" ht="15.75" customHeight="1">
      <c r="B712" s="358"/>
      <c r="C712" s="358"/>
      <c r="D712" s="358"/>
      <c r="E712" s="358"/>
      <c r="F712" s="358"/>
      <c r="G712" s="358"/>
      <c r="H712" s="358"/>
      <c r="I712" s="358"/>
    </row>
    <row r="713" spans="2:9" s="432" customFormat="1" ht="15.75" customHeight="1">
      <c r="B713" s="358"/>
      <c r="C713" s="358"/>
      <c r="D713" s="358"/>
      <c r="E713" s="358"/>
      <c r="F713" s="358"/>
      <c r="G713" s="358"/>
      <c r="H713" s="358"/>
      <c r="I713" s="358"/>
    </row>
    <row r="714" spans="2:9" s="432" customFormat="1" ht="15.75" customHeight="1">
      <c r="B714" s="358"/>
      <c r="C714" s="358"/>
      <c r="D714" s="358"/>
      <c r="E714" s="358"/>
      <c r="F714" s="358"/>
      <c r="G714" s="358"/>
      <c r="H714" s="358"/>
      <c r="I714" s="358"/>
    </row>
    <row r="715" spans="2:9" s="432" customFormat="1" ht="15.75" customHeight="1">
      <c r="B715" s="358"/>
      <c r="C715" s="358"/>
      <c r="D715" s="358"/>
      <c r="E715" s="358"/>
      <c r="F715" s="358"/>
      <c r="G715" s="358"/>
      <c r="H715" s="358"/>
      <c r="I715" s="358"/>
    </row>
    <row r="716" spans="2:9" s="432" customFormat="1" ht="15.75" customHeight="1">
      <c r="B716" s="358"/>
      <c r="C716" s="358"/>
      <c r="D716" s="358"/>
      <c r="E716" s="358"/>
      <c r="F716" s="358"/>
      <c r="G716" s="358"/>
      <c r="H716" s="358"/>
      <c r="I716" s="358"/>
    </row>
    <row r="717" spans="2:9" s="432" customFormat="1" ht="15.75" customHeight="1">
      <c r="B717" s="358"/>
      <c r="C717" s="358"/>
      <c r="D717" s="358"/>
      <c r="E717" s="358"/>
      <c r="F717" s="358"/>
      <c r="G717" s="358"/>
      <c r="H717" s="358"/>
      <c r="I717" s="358"/>
    </row>
    <row r="718" spans="2:9" s="432" customFormat="1" ht="15.75" customHeight="1">
      <c r="B718" s="358"/>
      <c r="C718" s="358"/>
      <c r="D718" s="358"/>
      <c r="E718" s="358"/>
      <c r="F718" s="358"/>
      <c r="G718" s="358"/>
      <c r="H718" s="358"/>
      <c r="I718" s="358"/>
    </row>
    <row r="719" spans="2:9" s="432" customFormat="1" ht="15.75" customHeight="1">
      <c r="B719" s="358"/>
      <c r="C719" s="358"/>
      <c r="D719" s="358"/>
      <c r="E719" s="358"/>
      <c r="F719" s="358"/>
      <c r="G719" s="358"/>
      <c r="H719" s="358"/>
      <c r="I719" s="358"/>
    </row>
    <row r="720" spans="2:9" s="432" customFormat="1" ht="15.75" customHeight="1">
      <c r="B720" s="358"/>
      <c r="C720" s="358"/>
      <c r="D720" s="358"/>
      <c r="E720" s="358"/>
      <c r="F720" s="358"/>
      <c r="G720" s="358"/>
      <c r="H720" s="358"/>
      <c r="I720" s="358"/>
    </row>
    <row r="721" spans="2:9" s="432" customFormat="1" ht="15.75" customHeight="1">
      <c r="B721" s="358"/>
      <c r="C721" s="358"/>
      <c r="D721" s="358"/>
      <c r="E721" s="358"/>
      <c r="F721" s="358"/>
      <c r="G721" s="358"/>
      <c r="H721" s="358"/>
      <c r="I721" s="358"/>
    </row>
    <row r="722" spans="2:9" s="432" customFormat="1" ht="15.75" customHeight="1">
      <c r="B722" s="358"/>
      <c r="C722" s="358"/>
      <c r="D722" s="358"/>
      <c r="E722" s="358"/>
      <c r="F722" s="358"/>
      <c r="G722" s="358"/>
      <c r="H722" s="358"/>
      <c r="I722" s="358"/>
    </row>
    <row r="723" spans="2:9" s="432" customFormat="1" ht="15.75" customHeight="1">
      <c r="B723" s="358"/>
      <c r="C723" s="358"/>
      <c r="D723" s="358"/>
      <c r="E723" s="358"/>
      <c r="F723" s="358"/>
      <c r="G723" s="358"/>
      <c r="H723" s="358"/>
      <c r="I723" s="358"/>
    </row>
    <row r="724" spans="2:9" s="432" customFormat="1" ht="15.75" customHeight="1">
      <c r="B724" s="358"/>
      <c r="C724" s="358"/>
      <c r="D724" s="358"/>
      <c r="E724" s="358"/>
      <c r="F724" s="358"/>
      <c r="G724" s="358"/>
      <c r="H724" s="358"/>
      <c r="I724" s="358"/>
    </row>
    <row r="725" spans="2:9" s="432" customFormat="1" ht="15.75" customHeight="1">
      <c r="B725" s="358"/>
      <c r="C725" s="358"/>
      <c r="D725" s="358"/>
      <c r="E725" s="358"/>
      <c r="F725" s="358"/>
      <c r="G725" s="358"/>
      <c r="H725" s="358"/>
      <c r="I725" s="358"/>
    </row>
    <row r="726" spans="2:9" s="432" customFormat="1" ht="15.75" customHeight="1">
      <c r="B726" s="358"/>
      <c r="C726" s="358"/>
      <c r="D726" s="358"/>
      <c r="E726" s="358"/>
      <c r="F726" s="358"/>
      <c r="G726" s="358"/>
      <c r="H726" s="358"/>
      <c r="I726" s="358"/>
    </row>
    <row r="727" spans="2:9" s="432" customFormat="1" ht="15.75" customHeight="1">
      <c r="B727" s="358"/>
      <c r="C727" s="358"/>
      <c r="D727" s="358"/>
      <c r="E727" s="358"/>
      <c r="F727" s="358"/>
      <c r="G727" s="358"/>
      <c r="H727" s="358"/>
      <c r="I727" s="358"/>
    </row>
    <row r="728" spans="2:9" s="432" customFormat="1" ht="15.75" customHeight="1">
      <c r="B728" s="358"/>
      <c r="C728" s="358"/>
      <c r="D728" s="358"/>
      <c r="E728" s="358"/>
      <c r="F728" s="358"/>
      <c r="G728" s="358"/>
      <c r="H728" s="358"/>
      <c r="I728" s="358"/>
    </row>
    <row r="729" spans="2:9" s="432" customFormat="1" ht="15.75" customHeight="1">
      <c r="B729" s="358"/>
      <c r="C729" s="358"/>
      <c r="D729" s="358"/>
      <c r="E729" s="358"/>
      <c r="F729" s="358"/>
      <c r="G729" s="358"/>
      <c r="H729" s="358"/>
      <c r="I729" s="358"/>
    </row>
    <row r="730" spans="2:9" s="432" customFormat="1" ht="15.75" customHeight="1">
      <c r="B730" s="358"/>
      <c r="C730" s="358"/>
      <c r="D730" s="358"/>
      <c r="E730" s="358"/>
      <c r="F730" s="358"/>
      <c r="G730" s="358"/>
      <c r="H730" s="358"/>
      <c r="I730" s="358"/>
    </row>
    <row r="731" spans="2:9" s="432" customFormat="1" ht="15.75" customHeight="1">
      <c r="B731" s="358"/>
      <c r="C731" s="358"/>
      <c r="D731" s="358"/>
      <c r="E731" s="358"/>
      <c r="F731" s="358"/>
      <c r="G731" s="358"/>
      <c r="H731" s="358"/>
      <c r="I731" s="358"/>
    </row>
    <row r="732" spans="2:9" s="432" customFormat="1" ht="15.75" customHeight="1">
      <c r="B732" s="358"/>
      <c r="C732" s="358"/>
      <c r="D732" s="358"/>
      <c r="E732" s="358"/>
      <c r="F732" s="358"/>
      <c r="G732" s="358"/>
      <c r="H732" s="358"/>
      <c r="I732" s="358"/>
    </row>
    <row r="733" spans="2:9" s="432" customFormat="1" ht="15.75" customHeight="1">
      <c r="B733" s="358"/>
      <c r="C733" s="358"/>
      <c r="D733" s="358"/>
      <c r="E733" s="358"/>
      <c r="F733" s="358"/>
      <c r="G733" s="358"/>
      <c r="H733" s="358"/>
      <c r="I733" s="358"/>
    </row>
    <row r="734" spans="2:9" s="432" customFormat="1" ht="15.75" customHeight="1">
      <c r="B734" s="358"/>
      <c r="C734" s="358"/>
      <c r="D734" s="358"/>
      <c r="E734" s="358"/>
      <c r="F734" s="358"/>
      <c r="G734" s="358"/>
      <c r="H734" s="358"/>
      <c r="I734" s="358"/>
    </row>
    <row r="735" spans="2:9" s="432" customFormat="1" ht="15.75" customHeight="1">
      <c r="B735" s="358"/>
      <c r="C735" s="358"/>
      <c r="D735" s="358"/>
      <c r="E735" s="358"/>
      <c r="F735" s="358"/>
      <c r="G735" s="358"/>
      <c r="H735" s="358"/>
      <c r="I735" s="358"/>
    </row>
    <row r="736" spans="2:9" s="432" customFormat="1" ht="15.75" customHeight="1">
      <c r="B736" s="358"/>
      <c r="C736" s="358"/>
      <c r="D736" s="358"/>
      <c r="E736" s="358"/>
      <c r="F736" s="358"/>
      <c r="G736" s="358"/>
      <c r="H736" s="358"/>
      <c r="I736" s="358"/>
    </row>
    <row r="737" spans="2:9" s="432" customFormat="1" ht="15.75" customHeight="1">
      <c r="B737" s="358"/>
      <c r="C737" s="358"/>
      <c r="D737" s="358"/>
      <c r="E737" s="358"/>
      <c r="F737" s="358"/>
      <c r="G737" s="358"/>
      <c r="H737" s="358"/>
      <c r="I737" s="358"/>
    </row>
    <row r="738" spans="2:9" s="432" customFormat="1" ht="15.75" customHeight="1">
      <c r="B738" s="358"/>
      <c r="C738" s="358"/>
      <c r="D738" s="358"/>
      <c r="E738" s="358"/>
      <c r="F738" s="358"/>
      <c r="G738" s="358"/>
      <c r="H738" s="358"/>
      <c r="I738" s="358"/>
    </row>
    <row r="739" spans="2:9" s="432" customFormat="1" ht="15.75" customHeight="1">
      <c r="B739" s="358"/>
      <c r="C739" s="358"/>
      <c r="D739" s="358"/>
      <c r="E739" s="358"/>
      <c r="F739" s="358"/>
      <c r="G739" s="358"/>
      <c r="H739" s="358"/>
      <c r="I739" s="358"/>
    </row>
    <row r="740" spans="2:9" s="432" customFormat="1" ht="15.75" customHeight="1">
      <c r="B740" s="358"/>
      <c r="C740" s="358"/>
      <c r="D740" s="358"/>
      <c r="E740" s="358"/>
      <c r="F740" s="358"/>
      <c r="G740" s="358"/>
      <c r="H740" s="358"/>
      <c r="I740" s="358"/>
    </row>
    <row r="741" spans="2:9" s="432" customFormat="1" ht="15.75" customHeight="1">
      <c r="B741" s="358"/>
      <c r="C741" s="358"/>
      <c r="D741" s="358"/>
      <c r="E741" s="358"/>
      <c r="F741" s="358"/>
      <c r="G741" s="358"/>
      <c r="H741" s="358"/>
      <c r="I741" s="358"/>
    </row>
    <row r="742" spans="2:9" s="432" customFormat="1" ht="15.75" customHeight="1">
      <c r="B742" s="358"/>
      <c r="C742" s="358"/>
      <c r="D742" s="358"/>
      <c r="E742" s="358"/>
      <c r="F742" s="358"/>
      <c r="G742" s="358"/>
      <c r="H742" s="358"/>
      <c r="I742" s="358"/>
    </row>
    <row r="743" spans="2:9" s="432" customFormat="1" ht="15.75" customHeight="1">
      <c r="B743" s="358"/>
      <c r="C743" s="358"/>
      <c r="D743" s="358"/>
      <c r="E743" s="358"/>
      <c r="F743" s="358"/>
      <c r="G743" s="358"/>
      <c r="H743" s="358"/>
      <c r="I743" s="358"/>
    </row>
    <row r="744" spans="2:9" s="432" customFormat="1" ht="15.75" customHeight="1">
      <c r="B744" s="358"/>
      <c r="C744" s="358"/>
      <c r="D744" s="358"/>
      <c r="E744" s="358"/>
      <c r="F744" s="358"/>
      <c r="G744" s="358"/>
      <c r="H744" s="358"/>
      <c r="I744" s="358"/>
    </row>
    <row r="745" spans="2:9" s="432" customFormat="1" ht="15.75" customHeight="1">
      <c r="B745" s="358"/>
      <c r="C745" s="358"/>
      <c r="D745" s="358"/>
      <c r="E745" s="358"/>
      <c r="F745" s="358"/>
      <c r="G745" s="358"/>
      <c r="H745" s="358"/>
      <c r="I745" s="358"/>
    </row>
    <row r="746" spans="2:9" s="432" customFormat="1" ht="15.75" customHeight="1">
      <c r="B746" s="358"/>
      <c r="C746" s="358"/>
      <c r="D746" s="358"/>
      <c r="E746" s="358"/>
      <c r="F746" s="358"/>
      <c r="G746" s="358"/>
      <c r="H746" s="358"/>
      <c r="I746" s="358"/>
    </row>
    <row r="747" spans="2:9" s="432" customFormat="1" ht="15.75" customHeight="1">
      <c r="B747" s="358"/>
      <c r="C747" s="358"/>
      <c r="D747" s="358"/>
      <c r="E747" s="358"/>
      <c r="F747" s="358"/>
      <c r="G747" s="358"/>
      <c r="H747" s="358"/>
      <c r="I747" s="358"/>
    </row>
    <row r="748" spans="2:9" s="432" customFormat="1" ht="15.75" customHeight="1">
      <c r="B748" s="358"/>
      <c r="C748" s="358"/>
      <c r="D748" s="358"/>
      <c r="E748" s="358"/>
      <c r="F748" s="358"/>
      <c r="G748" s="358"/>
      <c r="H748" s="358"/>
      <c r="I748" s="358"/>
    </row>
    <row r="749" spans="2:9" s="432" customFormat="1" ht="15.75" customHeight="1">
      <c r="B749" s="358"/>
      <c r="C749" s="358"/>
      <c r="D749" s="358"/>
      <c r="E749" s="358"/>
      <c r="F749" s="358"/>
      <c r="G749" s="358"/>
      <c r="H749" s="358"/>
      <c r="I749" s="358"/>
    </row>
    <row r="750" spans="2:9" s="432" customFormat="1" ht="15.75" customHeight="1">
      <c r="B750" s="358"/>
      <c r="C750" s="358"/>
      <c r="D750" s="358"/>
      <c r="E750" s="358"/>
      <c r="F750" s="358"/>
      <c r="G750" s="358"/>
      <c r="H750" s="358"/>
      <c r="I750" s="358"/>
    </row>
    <row r="751" spans="2:9" s="432" customFormat="1" ht="15.75" customHeight="1">
      <c r="B751" s="358"/>
      <c r="C751" s="358"/>
      <c r="D751" s="358"/>
      <c r="E751" s="358"/>
      <c r="F751" s="358"/>
      <c r="G751" s="358"/>
      <c r="H751" s="358"/>
      <c r="I751" s="358"/>
    </row>
    <row r="752" spans="2:9" s="432" customFormat="1" ht="15.75" customHeight="1">
      <c r="B752" s="358"/>
      <c r="C752" s="358"/>
      <c r="D752" s="358"/>
      <c r="E752" s="358"/>
      <c r="F752" s="358"/>
      <c r="G752" s="358"/>
      <c r="H752" s="358"/>
      <c r="I752" s="358"/>
    </row>
    <row r="753" spans="2:9" s="432" customFormat="1" ht="15.75" customHeight="1">
      <c r="B753" s="358"/>
      <c r="C753" s="358"/>
      <c r="D753" s="358"/>
      <c r="E753" s="358"/>
      <c r="F753" s="358"/>
      <c r="G753" s="358"/>
      <c r="H753" s="358"/>
      <c r="I753" s="358"/>
    </row>
    <row r="754" spans="2:9" s="432" customFormat="1" ht="15.75" customHeight="1">
      <c r="B754" s="358"/>
      <c r="C754" s="358"/>
      <c r="D754" s="358"/>
      <c r="E754" s="358"/>
      <c r="F754" s="358"/>
      <c r="G754" s="358"/>
      <c r="H754" s="358"/>
      <c r="I754" s="358"/>
    </row>
    <row r="755" spans="2:9" s="432" customFormat="1" ht="15.75" customHeight="1">
      <c r="B755" s="358"/>
      <c r="C755" s="358"/>
      <c r="D755" s="358"/>
      <c r="E755" s="358"/>
      <c r="F755" s="358"/>
      <c r="G755" s="358"/>
      <c r="H755" s="358"/>
      <c r="I755" s="358"/>
    </row>
    <row r="756" spans="2:9" s="432" customFormat="1" ht="15.75" customHeight="1">
      <c r="B756" s="358"/>
      <c r="C756" s="358"/>
      <c r="D756" s="358"/>
      <c r="E756" s="358"/>
      <c r="F756" s="358"/>
      <c r="G756" s="358"/>
      <c r="H756" s="358"/>
      <c r="I756" s="358"/>
    </row>
    <row r="757" spans="2:9" s="432" customFormat="1" ht="15.75" customHeight="1">
      <c r="B757" s="358"/>
      <c r="C757" s="358"/>
      <c r="D757" s="358"/>
      <c r="E757" s="358"/>
      <c r="F757" s="358"/>
      <c r="G757" s="358"/>
      <c r="H757" s="358"/>
      <c r="I757" s="358"/>
    </row>
    <row r="758" spans="2:9" s="432" customFormat="1" ht="15.75" customHeight="1">
      <c r="B758" s="358"/>
      <c r="C758" s="358"/>
      <c r="D758" s="358"/>
      <c r="E758" s="358"/>
      <c r="F758" s="358"/>
      <c r="G758" s="358"/>
      <c r="H758" s="358"/>
      <c r="I758" s="358"/>
    </row>
    <row r="759" spans="2:9" s="432" customFormat="1" ht="15.75" customHeight="1">
      <c r="B759" s="358"/>
      <c r="C759" s="358"/>
      <c r="D759" s="358"/>
      <c r="E759" s="358"/>
      <c r="F759" s="358"/>
      <c r="G759" s="358"/>
      <c r="H759" s="358"/>
      <c r="I759" s="358"/>
    </row>
    <row r="760" spans="2:9" s="432" customFormat="1" ht="15.75" customHeight="1">
      <c r="B760" s="358"/>
      <c r="C760" s="358"/>
      <c r="D760" s="358"/>
      <c r="E760" s="358"/>
      <c r="F760" s="358"/>
      <c r="G760" s="358"/>
      <c r="H760" s="358"/>
      <c r="I760" s="358"/>
    </row>
    <row r="761" spans="2:9" s="432" customFormat="1" ht="15.75" customHeight="1">
      <c r="B761" s="358"/>
      <c r="C761" s="358"/>
      <c r="D761" s="358"/>
      <c r="E761" s="358"/>
      <c r="F761" s="358"/>
      <c r="G761" s="358"/>
      <c r="H761" s="358"/>
      <c r="I761" s="358"/>
    </row>
    <row r="762" spans="2:9" s="432" customFormat="1" ht="15.75" customHeight="1">
      <c r="B762" s="358"/>
      <c r="C762" s="358"/>
      <c r="D762" s="358"/>
      <c r="E762" s="358"/>
      <c r="F762" s="358"/>
      <c r="G762" s="358"/>
      <c r="H762" s="358"/>
      <c r="I762" s="358"/>
    </row>
    <row r="763" spans="2:9" s="432" customFormat="1" ht="15.75" customHeight="1">
      <c r="B763" s="358"/>
      <c r="C763" s="358"/>
      <c r="D763" s="358"/>
      <c r="E763" s="358"/>
      <c r="F763" s="358"/>
      <c r="G763" s="358"/>
      <c r="H763" s="358"/>
      <c r="I763" s="358"/>
    </row>
    <row r="764" spans="2:9" s="432" customFormat="1" ht="15.75" customHeight="1">
      <c r="B764" s="358"/>
      <c r="C764" s="358"/>
      <c r="D764" s="358"/>
      <c r="E764" s="358"/>
      <c r="F764" s="358"/>
      <c r="G764" s="358"/>
      <c r="H764" s="358"/>
      <c r="I764" s="358"/>
    </row>
    <row r="765" spans="2:9" s="432" customFormat="1" ht="15.75" customHeight="1">
      <c r="B765" s="358"/>
      <c r="C765" s="358"/>
      <c r="D765" s="358"/>
      <c r="E765" s="358"/>
      <c r="F765" s="358"/>
      <c r="G765" s="358"/>
      <c r="H765" s="358"/>
      <c r="I765" s="358"/>
    </row>
    <row r="766" spans="2:9" s="432" customFormat="1" ht="15.75" customHeight="1">
      <c r="B766" s="358"/>
      <c r="C766" s="358"/>
      <c r="D766" s="358"/>
      <c r="E766" s="358"/>
      <c r="F766" s="358"/>
      <c r="G766" s="358"/>
      <c r="H766" s="358"/>
      <c r="I766" s="358"/>
    </row>
    <row r="767" spans="2:9" s="432" customFormat="1" ht="15.75" customHeight="1">
      <c r="B767" s="358"/>
      <c r="C767" s="358"/>
      <c r="D767" s="358"/>
      <c r="E767" s="358"/>
      <c r="F767" s="358"/>
      <c r="G767" s="358"/>
      <c r="H767" s="358"/>
      <c r="I767" s="358"/>
    </row>
    <row r="768" spans="2:9" s="432" customFormat="1" ht="15.75" customHeight="1">
      <c r="B768" s="358"/>
      <c r="C768" s="358"/>
      <c r="D768" s="358"/>
      <c r="E768" s="358"/>
      <c r="F768" s="358"/>
      <c r="G768" s="358"/>
      <c r="H768" s="358"/>
      <c r="I768" s="358"/>
    </row>
    <row r="769" spans="2:9" s="432" customFormat="1" ht="15.75" customHeight="1">
      <c r="B769" s="358"/>
      <c r="C769" s="358"/>
      <c r="D769" s="358"/>
      <c r="E769" s="358"/>
      <c r="F769" s="358"/>
      <c r="G769" s="358"/>
      <c r="H769" s="358"/>
      <c r="I769" s="358"/>
    </row>
    <row r="770" spans="2:9" s="432" customFormat="1" ht="15.75" customHeight="1">
      <c r="B770" s="358"/>
      <c r="C770" s="358"/>
      <c r="D770" s="358"/>
      <c r="E770" s="358"/>
      <c r="F770" s="358"/>
      <c r="G770" s="358"/>
      <c r="H770" s="358"/>
      <c r="I770" s="358"/>
    </row>
    <row r="771" spans="2:9" s="432" customFormat="1" ht="15.75" customHeight="1">
      <c r="B771" s="358"/>
      <c r="C771" s="358"/>
      <c r="D771" s="358"/>
      <c r="E771" s="358"/>
      <c r="F771" s="358"/>
      <c r="G771" s="358"/>
      <c r="H771" s="358"/>
      <c r="I771" s="358"/>
    </row>
    <row r="772" spans="2:9" s="432" customFormat="1" ht="15.75" customHeight="1">
      <c r="B772" s="358"/>
      <c r="C772" s="358"/>
      <c r="D772" s="358"/>
      <c r="E772" s="358"/>
      <c r="F772" s="358"/>
      <c r="G772" s="358"/>
      <c r="H772" s="358"/>
      <c r="I772" s="358"/>
    </row>
    <row r="773" spans="2:9" s="432" customFormat="1" ht="15.75" customHeight="1">
      <c r="B773" s="358"/>
      <c r="C773" s="358"/>
      <c r="D773" s="358"/>
      <c r="E773" s="358"/>
      <c r="F773" s="358"/>
      <c r="G773" s="358"/>
      <c r="H773" s="358"/>
      <c r="I773" s="358"/>
    </row>
    <row r="774" spans="2:9" s="432" customFormat="1" ht="15.75" customHeight="1">
      <c r="B774" s="358"/>
      <c r="C774" s="358"/>
      <c r="D774" s="358"/>
      <c r="E774" s="358"/>
      <c r="F774" s="358"/>
      <c r="G774" s="358"/>
      <c r="H774" s="358"/>
      <c r="I774" s="358"/>
    </row>
    <row r="775" spans="2:9" s="432" customFormat="1" ht="15.75" customHeight="1">
      <c r="B775" s="358"/>
      <c r="C775" s="358"/>
      <c r="D775" s="358"/>
      <c r="E775" s="358"/>
      <c r="F775" s="358"/>
      <c r="G775" s="358"/>
      <c r="H775" s="358"/>
      <c r="I775" s="358"/>
    </row>
    <row r="776" spans="2:9" s="432" customFormat="1" ht="15.75" customHeight="1">
      <c r="B776" s="358"/>
      <c r="C776" s="358"/>
      <c r="D776" s="358"/>
      <c r="E776" s="358"/>
      <c r="F776" s="358"/>
      <c r="G776" s="358"/>
      <c r="H776" s="358"/>
      <c r="I776" s="358"/>
    </row>
    <row r="777" spans="2:9" s="432" customFormat="1" ht="15.75" customHeight="1">
      <c r="B777" s="358"/>
      <c r="C777" s="358"/>
      <c r="D777" s="358"/>
      <c r="E777" s="358"/>
      <c r="F777" s="358"/>
      <c r="G777" s="358"/>
      <c r="H777" s="358"/>
      <c r="I777" s="358"/>
    </row>
    <row r="778" spans="2:9" s="432" customFormat="1" ht="15.75" customHeight="1">
      <c r="B778" s="358"/>
      <c r="C778" s="358"/>
      <c r="D778" s="358"/>
      <c r="E778" s="358"/>
      <c r="F778" s="358"/>
      <c r="G778" s="358"/>
      <c r="H778" s="358"/>
      <c r="I778" s="358"/>
    </row>
    <row r="779" spans="2:9" s="432" customFormat="1" ht="15.75" customHeight="1">
      <c r="B779" s="358"/>
      <c r="C779" s="358"/>
      <c r="D779" s="358"/>
      <c r="E779" s="358"/>
      <c r="F779" s="358"/>
      <c r="G779" s="358"/>
      <c r="H779" s="358"/>
      <c r="I779" s="358"/>
    </row>
    <row r="780" spans="2:9" s="432" customFormat="1" ht="15.75" customHeight="1">
      <c r="B780" s="358"/>
      <c r="C780" s="358"/>
      <c r="D780" s="358"/>
      <c r="E780" s="358"/>
      <c r="F780" s="358"/>
      <c r="G780" s="358"/>
      <c r="H780" s="358"/>
      <c r="I780" s="358"/>
    </row>
    <row r="781" spans="2:9" s="432" customFormat="1" ht="15.75" customHeight="1">
      <c r="B781" s="358"/>
      <c r="C781" s="358"/>
      <c r="D781" s="358"/>
      <c r="E781" s="358"/>
      <c r="F781" s="358"/>
      <c r="G781" s="358"/>
      <c r="H781" s="358"/>
      <c r="I781" s="358"/>
    </row>
    <row r="782" spans="2:9" s="432" customFormat="1" ht="15.75" customHeight="1">
      <c r="B782" s="358"/>
      <c r="C782" s="358"/>
      <c r="D782" s="358"/>
      <c r="E782" s="358"/>
      <c r="F782" s="358"/>
      <c r="G782" s="358"/>
      <c r="H782" s="358"/>
      <c r="I782" s="358"/>
    </row>
    <row r="783" spans="2:9" s="432" customFormat="1" ht="15.75" customHeight="1">
      <c r="B783" s="358"/>
      <c r="C783" s="358"/>
      <c r="D783" s="358"/>
      <c r="E783" s="358"/>
      <c r="F783" s="358"/>
      <c r="G783" s="358"/>
      <c r="H783" s="358"/>
      <c r="I783" s="358"/>
    </row>
    <row r="784" spans="2:9" s="432" customFormat="1" ht="15.75" customHeight="1">
      <c r="B784" s="358"/>
      <c r="C784" s="358"/>
      <c r="D784" s="358"/>
      <c r="E784" s="358"/>
      <c r="F784" s="358"/>
      <c r="G784" s="358"/>
      <c r="H784" s="358"/>
      <c r="I784" s="358"/>
    </row>
  </sheetData>
  <sheetProtection algorithmName="SHA-512" hashValue="4yofEB2TcgPXJx7WQ/CBucIoGgj6Ef+L896QcYhaDSqK4HvieDlN9ruDnHxhcjhfyeg4ur8ZhkRbqCBF7Mz6jw==" saltValue="RgNHU85Ad7gMz4YtL3Nsqw==" spinCount="100000" sheet="1" objects="1" scenarios="1" selectLockedCells="1"/>
  <mergeCells count="21">
    <mergeCell ref="D21:J21"/>
    <mergeCell ref="E22:J22"/>
    <mergeCell ref="H31:J31"/>
    <mergeCell ref="E13:F13"/>
    <mergeCell ref="D15:J15"/>
    <mergeCell ref="D16:I16"/>
    <mergeCell ref="D17:I17"/>
    <mergeCell ref="D18:I18"/>
    <mergeCell ref="D20:J20"/>
    <mergeCell ref="D7:J7"/>
    <mergeCell ref="D8:J8"/>
    <mergeCell ref="D9:J9"/>
    <mergeCell ref="E10:F10"/>
    <mergeCell ref="E11:F11"/>
    <mergeCell ref="E12:F12"/>
    <mergeCell ref="C2:J2"/>
    <mergeCell ref="I3:J3"/>
    <mergeCell ref="E4:I4"/>
    <mergeCell ref="E5:I5"/>
    <mergeCell ref="D6:F6"/>
    <mergeCell ref="G6:H6"/>
  </mergeCells>
  <phoneticPr fontId="4"/>
  <dataValidations count="11">
    <dataValidation type="date" operator="lessThanOrEqual" allowBlank="1" showInputMessage="1" showErrorMessage="1" sqref="D35" xr:uid="{E09ED830-451F-4402-98C0-3A944A23FA76}">
      <formula1>42005</formula1>
    </dataValidation>
    <dataValidation imeMode="hiragana" allowBlank="1" showInputMessage="1" sqref="H13:I13" xr:uid="{C668092A-BFB5-4279-9894-C00C79CE23EB}"/>
    <dataValidation type="date" imeMode="disabled" allowBlank="1" showInputMessage="1" promptTitle="西暦で記入してください。" prompt="_x000a_例：「2000/01/01」_x000a_（表示は2000年1月1日となります）" sqref="D6" xr:uid="{D226240F-2975-48E4-A848-A1CB9A8AF73D}">
      <formula1>7306</formula1>
      <formula2>73050</formula2>
    </dataValidation>
    <dataValidation imeMode="hiragana" allowBlank="1" showInputMessage="1" showErrorMessage="1" sqref="J4 E4:E5 D10:D14 J11:J13 G11:G13 D16 D20:D22 H10 E10:E13" xr:uid="{6A075B1C-9382-4AD0-A68E-9E60CA6524BE}"/>
    <dataValidation imeMode="off" allowBlank="1" showInputMessage="1" showErrorMessage="1" sqref="J16:J18" xr:uid="{7221B942-37A6-4AB4-9103-7BE815005C53}"/>
    <dataValidation imeMode="halfKatakana" allowBlank="1" showInputMessage="1" showErrorMessage="1" sqref="J5" xr:uid="{809A93DE-4AA7-4FE3-9F32-C73D71FB3D58}"/>
    <dataValidation type="date" imeMode="disabled" allowBlank="1" showInputMessage="1" showErrorMessage="1" sqref="I6:J6 G6" xr:uid="{6A2FFBB4-599A-46A4-AF70-A8A288D3E810}">
      <formula1>7306</formula1>
      <formula2>73050</formula2>
    </dataValidation>
    <dataValidation type="textLength" imeMode="hiragana" allowBlank="1" showInputMessage="1" showErrorMessage="1" sqref="H11:I12" xr:uid="{C8B19C70-F306-4A75-B0AA-E0EDE4A9B43F}">
      <formula1>0</formula1>
      <formula2>15</formula2>
    </dataValidation>
    <dataValidation imeMode="hiragana" allowBlank="1" showInputMessage="1" showErrorMessage="1" prompt="勤務先の名称を入力してください" sqref="D7:D9" xr:uid="{7FD308FB-F791-4B8D-9F9D-6EC240EE0B00}"/>
    <dataValidation imeMode="off" allowBlank="1" showInputMessage="1" showErrorMessage="1" promptTitle="ハイフンを含めて入力してください" prompt="記入例：04-2995-3100" sqref="D17:D18" xr:uid="{F0337081-8D5B-4D22-A7DA-BA9511152ADF}"/>
    <dataValidation imeMode="off" allowBlank="1" showInputMessage="1" showErrorMessage="1" promptTitle="7桁の郵便番号を記入願います。" prompt="半角でハイフンを入れてください。記入例：359-8555" sqref="D15" xr:uid="{9ACA8B59-13BA-4916-903C-F3386B30D928}"/>
  </dataValidations>
  <pageMargins left="0.59055118110236227" right="0.23622047244094491"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50" r:id="rId5" name="Check Box 2">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56" r:id="rId11" name="Check Box 8">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57" r:id="rId12" name="Check Box 9">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58" r:id="rId13" name="Check Box 10">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59" r:id="rId14" name="Check Box 11">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60" r:id="rId15" name="Check Box 12">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61" r:id="rId16" name="Check Box 13">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62" r:id="rId17" name="Check Box 14">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63" r:id="rId18" name="Check Box 15">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64" r:id="rId19" name="Check Box 16">
              <controlPr defaultSize="0" autoFill="0" autoLine="0" autoPict="0" macro="[0]!NoMove"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65" r:id="rId20" name="Check Box 17">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66" r:id="rId21" name="Check Box 18">
              <controlPr defaultSize="0" autoFill="0" autoLine="0" autoPict="0" macro="[0]!NoMove"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67" r:id="rId22" name="Check Box 19">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68" r:id="rId23" name="Check Box 20">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69" r:id="rId24" name="Check Box 21">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70" r:id="rId25" name="Check Box 22">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71" r:id="rId26" name="Check Box 23">
              <controlPr defaultSize="0" autoFill="0" autoLine="0" autoPict="0" macro="[0]!NoMove"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72" r:id="rId27" name="Check Box 24">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73" r:id="rId28" name="Check Box 25">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74" r:id="rId29" name="Check Box 26">
              <controlPr defaultSize="0" autoFill="0" autoLine="0" autoPict="0" macro="[0]!NoMove"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75" r:id="rId30" name="Check Box 27">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76" r:id="rId31" name="Check Box 28">
              <controlPr defaultSize="0" autoFill="0" autoLine="0" autoPict="0" macro="[0]!NoMove"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77" r:id="rId32" name="Check Box 29">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78" r:id="rId33" name="Check Box 30">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79" r:id="rId34" name="Check Box 31">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80" r:id="rId35" name="Check Box 32">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81" r:id="rId36" name="Check Box 33">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82" r:id="rId37" name="Check Box 34">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83" r:id="rId38" name="Check Box 35">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84" r:id="rId39" name="Check Box 36">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085" r:id="rId40" name="Check Box 37">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86" r:id="rId41" name="Check Box 38">
              <controlPr defaultSize="0" autoFill="0" autoLine="0" autoPict="0" macro="[0]!NoMove"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87" r:id="rId42" name="Check Box 39">
              <controlPr defaultSize="0" autoFill="0" autoLine="0" autoPict="0" macro="[0]!NoMove"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88" r:id="rId43" name="Check Box 40">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89" r:id="rId44" name="Check Box 41">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90" r:id="rId45" name="Check Box 42">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91" r:id="rId46" name="Check Box 43">
              <controlPr defaultSize="0" autoFill="0" autoLine="0" autoPict="0" macro="[0]!NoMove"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92" r:id="rId47" name="Check Box 44">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93" r:id="rId48" name="Check Box 45">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94" r:id="rId49" name="Check Box 46">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95" r:id="rId50" name="Check Box 47">
              <controlPr defaultSize="0" autoFill="0" autoLine="0" autoPict="0" macro="[0]!NoMove"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96" r:id="rId51" name="Check Box 48">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97" r:id="rId52" name="Check Box 49">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98" r:id="rId53" name="Check Box 50">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099" r:id="rId54" name="Check Box 51">
              <controlPr defaultSize="0" autoFill="0" autoLine="0" autoPict="0" macro="[0]!NoMove"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00" r:id="rId55" name="Check Box 52">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01" r:id="rId56" name="Check Box 53">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02" r:id="rId57" name="Check Box 54">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03" r:id="rId58" name="Check Box 55">
              <controlPr defaultSize="0" autoFill="0" autoLine="0" autoPict="0" macro="[0]!NoMove"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04" r:id="rId59" name="Check Box 56">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05" r:id="rId60" name="Check Box 57">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06" r:id="rId61" name="Check Box 58">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07" r:id="rId62" name="Check Box 59">
              <controlPr defaultSize="0" autoFill="0" autoLine="0" autoPict="0" macro="[0]!NoMove"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08" r:id="rId63" name="Check Box 60">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09" r:id="rId64" name="Check Box 61">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10" r:id="rId65" name="Check Box 62">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11" r:id="rId66" name="Check Box 63">
              <controlPr defaultSize="0" autoFill="0" autoLine="0" autoPict="0" macro="[0]!NoMove"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12" r:id="rId67" name="Check Box 64">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13" r:id="rId68" name="Check Box 65">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14" r:id="rId69" name="Check Box 66">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15" r:id="rId70" name="Check Box 67">
              <controlPr defaultSize="0" autoFill="0" autoLine="0" autoPict="0" macro="[0]!NoMove"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16" r:id="rId71" name="Check Box 68">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17" r:id="rId72" name="Check Box 69">
              <controlPr defaultSize="0" autoFill="0" autoLine="0" autoPict="0" altText="15条医師　項目使用">
                <anchor moveWithCells="1">
                  <from>
                    <xdr:col>10</xdr:col>
                    <xdr:colOff>0</xdr:colOff>
                    <xdr:row>0</xdr:row>
                    <xdr:rowOff>0</xdr:rowOff>
                  </from>
                  <to>
                    <xdr:col>15</xdr:col>
                    <xdr:colOff>209550</xdr:colOff>
                    <xdr:row>0</xdr:row>
                    <xdr:rowOff>0</xdr:rowOff>
                  </to>
                </anchor>
              </controlPr>
            </control>
          </mc:Choice>
        </mc:AlternateContent>
        <mc:AlternateContent xmlns:mc="http://schemas.openxmlformats.org/markup-compatibility/2006">
          <mc:Choice Requires="x14">
            <control shapeId="2118" r:id="rId73" name="Check Box 70">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19" r:id="rId74" name="Check Box 71">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20" r:id="rId75" name="Check Box 72">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21" r:id="rId76" name="Check Box 73">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22" r:id="rId77" name="Check Box 74">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23" r:id="rId78" name="Check Box 75">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24" r:id="rId79" name="Check Box 76">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25" r:id="rId80" name="Check Box 77">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26" r:id="rId81" name="Check Box 78">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27" r:id="rId82" name="Check Box 79">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28" r:id="rId83" name="Check Box 80">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29" r:id="rId84" name="Check Box 81">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30" r:id="rId85" name="Check Box 82">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31" r:id="rId86" name="Check Box 83">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32" r:id="rId87" name="Check Box 84">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33" r:id="rId88" name="Check Box 85">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34" r:id="rId89" name="Check Box 86">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35" r:id="rId90" name="Check Box 87">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36" r:id="rId91" name="Check Box 88">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37" r:id="rId92" name="Check Box 89">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38" r:id="rId93" name="Check Box 90">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39" r:id="rId94" name="Check Box 91">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40" r:id="rId95" name="Check Box 92">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41" r:id="rId96" name="Check Box 93">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42" r:id="rId97" name="Check Box 94">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43" r:id="rId98" name="Check Box 95">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44" r:id="rId99" name="Check Box 96">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45" r:id="rId100" name="Check Box 97">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46" r:id="rId101" name="Check Box 98">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47" r:id="rId102" name="Check Box 99">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48" r:id="rId103" name="Check Box 100">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49" r:id="rId104" name="Check Box 101">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50" r:id="rId105" name="Check Box 102">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51" r:id="rId106" name="Check Box 103">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52" r:id="rId107" name="Check Box 104">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53" r:id="rId108" name="Check Box 105">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54" r:id="rId109" name="Check Box 106">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55" r:id="rId110" name="Check Box 107">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56" r:id="rId111" name="Check Box 108">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57" r:id="rId112" name="Check Box 109">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58" r:id="rId113" name="Check Box 110">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59" r:id="rId114" name="Check Box 111">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60" r:id="rId115" name="Check Box 112">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61" r:id="rId116" name="Check Box 113">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62" r:id="rId117" name="Check Box 114">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63" r:id="rId118" name="Check Box 115">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64" r:id="rId119" name="Check Box 116">
              <controlPr defaultSize="0" autoFill="0" autoLine="0" autoPict="0" macro="[0]!NoMove"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65" r:id="rId120" name="Check Box 117">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66" r:id="rId121" name="Check Box 118">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mc:AlternateContent xmlns:mc="http://schemas.openxmlformats.org/markup-compatibility/2006">
          <mc:Choice Requires="x14">
            <control shapeId="2167" r:id="rId122" name="Check Box 119">
              <controlPr defaultSize="0" autoFill="0" autoLine="0" autoPict="0" altText="15条医師　項目使用">
                <anchor moveWithCells="1">
                  <from>
                    <xdr:col>5</xdr:col>
                    <xdr:colOff>476250</xdr:colOff>
                    <xdr:row>0</xdr:row>
                    <xdr:rowOff>0</xdr:rowOff>
                  </from>
                  <to>
                    <xdr:col>7</xdr:col>
                    <xdr:colOff>219075</xdr:colOff>
                    <xdr:row>0</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入力フォーム</vt:lpstr>
      <vt:lpstr>推薦状</vt:lpstr>
      <vt:lpstr>推薦状!Print_Area</vt:lpstr>
      <vt:lpstr>入力フォーム!Print_Area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一弘 入沢一弘</dc:creator>
  <cp:lastModifiedBy>一弘 入沢一弘</cp:lastModifiedBy>
  <dcterms:created xsi:type="dcterms:W3CDTF">2025-10-15T01:54:56Z</dcterms:created>
  <dcterms:modified xsi:type="dcterms:W3CDTF">2025-10-15T01:59:47Z</dcterms:modified>
</cp:coreProperties>
</file>