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EF2AC3EE-0114-41F6-B1D5-A137804A17A2}" xr6:coauthVersionLast="47" xr6:coauthVersionMax="47" xr10:uidLastSave="{00000000-0000-0000-0000-000000000000}"/>
  <workbookProtection lockStructure="1"/>
  <bookViews>
    <workbookView showSheetTabs="0" xWindow="1200" yWindow="645" windowWidth="17835" windowHeight="13980" xr2:uid="{D956C68B-887F-4103-B265-19312060A0C8}"/>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N95" i="1"/>
  <c r="N94" i="1"/>
  <c r="N93" i="1"/>
  <c r="N92" i="1"/>
  <c r="N91" i="1"/>
  <c r="N90" i="1"/>
  <c r="N89" i="1"/>
  <c r="N88" i="1"/>
  <c r="N87" i="1"/>
  <c r="N86" i="1"/>
  <c r="N85" i="1"/>
  <c r="C85" i="1"/>
  <c r="N84" i="1"/>
  <c r="N83" i="1"/>
  <c r="C83" i="1"/>
  <c r="N82" i="1"/>
  <c r="N81" i="1"/>
  <c r="N80" i="1"/>
  <c r="N79" i="1"/>
  <c r="N78" i="1"/>
  <c r="K78" i="1"/>
  <c r="N77" i="1"/>
  <c r="K77" i="1"/>
  <c r="N76" i="1"/>
  <c r="N75" i="1"/>
  <c r="N74" i="1"/>
  <c r="N73" i="1"/>
  <c r="N72" i="1"/>
  <c r="N71" i="1"/>
  <c r="N70" i="1"/>
  <c r="N69" i="1"/>
  <c r="N68" i="1"/>
  <c r="N67" i="1"/>
  <c r="N66" i="1"/>
  <c r="N65" i="1"/>
  <c r="N64" i="1"/>
  <c r="N63" i="1"/>
  <c r="N62" i="1"/>
  <c r="N61" i="1"/>
  <c r="N59" i="1"/>
  <c r="N58" i="1"/>
  <c r="N57" i="1"/>
  <c r="N56" i="1"/>
  <c r="N55" i="1"/>
  <c r="N54" i="1"/>
  <c r="N53" i="1"/>
  <c r="N52" i="1"/>
  <c r="N51" i="1"/>
  <c r="N50" i="1"/>
  <c r="N49" i="1"/>
  <c r="I49" i="1"/>
  <c r="N48" i="1"/>
  <c r="N47" i="1"/>
  <c r="Q46" i="1"/>
  <c r="A46" i="1" s="1"/>
  <c r="P46" i="1"/>
  <c r="N46" i="1"/>
  <c r="C46" i="1"/>
  <c r="Q45" i="1"/>
  <c r="P45" i="1"/>
  <c r="N45" i="1"/>
  <c r="C45" i="1"/>
  <c r="A45" i="1"/>
  <c r="Q44" i="1"/>
  <c r="A44" i="1" s="1"/>
  <c r="P44" i="1"/>
  <c r="N44" i="1"/>
  <c r="C44" i="1"/>
  <c r="N43" i="1"/>
  <c r="Q42" i="1"/>
  <c r="N42" i="1"/>
  <c r="Q41" i="1"/>
  <c r="N41" i="1"/>
  <c r="K41" i="1"/>
  <c r="Q40" i="1"/>
  <c r="N40" i="1"/>
  <c r="K40" i="1"/>
  <c r="Q39" i="1"/>
  <c r="N39" i="1"/>
  <c r="L39" i="1"/>
  <c r="Q38" i="1"/>
  <c r="N38" i="1"/>
  <c r="L38" i="1"/>
  <c r="K38" i="1"/>
  <c r="Q37" i="1"/>
  <c r="N37" i="1"/>
  <c r="N36" i="1"/>
  <c r="C36" i="1"/>
  <c r="N35" i="1"/>
  <c r="L35" i="1"/>
  <c r="K35" i="1"/>
  <c r="Q34" i="1"/>
  <c r="N34" i="1"/>
  <c r="Q33" i="1"/>
  <c r="N33" i="1"/>
  <c r="N32" i="1"/>
  <c r="L32" i="1"/>
  <c r="N31" i="1"/>
  <c r="L31" i="1"/>
  <c r="Q30" i="1"/>
  <c r="N30" i="1"/>
  <c r="N29" i="1"/>
  <c r="N28" i="1"/>
  <c r="G28" i="1"/>
  <c r="Q27" i="1"/>
  <c r="N27" i="1"/>
  <c r="N26" i="1"/>
  <c r="N25" i="1"/>
  <c r="L25" i="1"/>
  <c r="N24" i="1"/>
  <c r="L24" i="1"/>
  <c r="N23" i="1"/>
  <c r="N22" i="1"/>
  <c r="L22" i="1"/>
  <c r="G22" i="1"/>
  <c r="N21" i="1"/>
  <c r="N20" i="1"/>
  <c r="Q19" i="1"/>
  <c r="N19" i="1"/>
  <c r="L3" i="1" s="1"/>
  <c r="L19" i="1"/>
  <c r="Q17" i="1" s="1"/>
  <c r="Q18" i="1"/>
  <c r="N18" i="1"/>
  <c r="L18" i="1"/>
  <c r="N17" i="1"/>
  <c r="L17" i="1"/>
  <c r="Q16" i="1"/>
  <c r="N16" i="1"/>
  <c r="L16" i="1"/>
  <c r="Q15" i="1"/>
  <c r="N15" i="1"/>
  <c r="L15" i="1"/>
  <c r="N14" i="1"/>
  <c r="Q13" i="1"/>
  <c r="N13" i="1"/>
  <c r="N12" i="1"/>
  <c r="L12" i="1"/>
  <c r="N11" i="1"/>
  <c r="L11" i="1"/>
  <c r="Q10" i="1" s="1"/>
  <c r="G11" i="1"/>
  <c r="S10" i="1"/>
  <c r="N10" i="1"/>
  <c r="L10" i="1"/>
  <c r="N9" i="1"/>
  <c r="L9" i="1"/>
  <c r="Q9" i="1" s="1"/>
  <c r="N7" i="1"/>
  <c r="C7"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K3" i="1"/>
  <c r="J3" i="1"/>
  <c r="I3" i="1"/>
  <c r="H3" i="1"/>
  <c r="G3" i="1"/>
  <c r="F3" i="1"/>
  <c r="E3" i="1"/>
  <c r="D3" i="1"/>
  <c r="C3" i="1"/>
  <c r="B3" i="1"/>
  <c r="A3" i="1"/>
  <c r="L98" i="1" l="1"/>
  <c r="C8" i="1" l="1"/>
  <c r="L99" i="1"/>
</calcChain>
</file>

<file path=xl/sharedStrings.xml><?xml version="1.0" encoding="utf-8"?>
<sst xmlns="http://schemas.openxmlformats.org/spreadsheetml/2006/main" count="553" uniqueCount="305">
  <si>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</si>
  <si>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</si>
  <si>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</si>
  <si>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</si>
  <si>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</si>
  <si>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</si>
  <si>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</si>
  <si>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</si>
  <si>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</si>
  <si>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</si>
  <si>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</si>
  <si>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</si>
  <si>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</si>
  <si>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</si>
  <si>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</si>
  <si>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</si>
  <si>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</si>
  <si>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</si>
  <si>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</si>
  <si>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</si>
  <si>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</si>
  <si>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</si>
  <si>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</si>
  <si>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</si>
  <si>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</si>
  <si>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</si>
  <si>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</si>
  <si>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</si>
  <si>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</si>
  <si>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</si>
  <si>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</si>
  <si>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</si>
  <si>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</si>
  <si>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</si>
  <si>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</si>
  <si>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</si>
  <si>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</si>
  <si>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</si>
  <si>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</si>
  <si>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</si>
  <si>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</si>
  <si>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</si>
  <si>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</si>
  <si>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</si>
  <si>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</si>
  <si>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</si>
  <si>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</si>
  <si>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</si>
  <si>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</si>
  <si>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</si>
  <si>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</si>
  <si>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</si>
  <si>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</si>
  <si>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</si>
  <si>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</si>
  <si>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</si>
  <si>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</si>
  <si>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</si>
  <si>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</si>
  <si>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</si>
  <si>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</si>
  <si>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</si>
  <si>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</si>
  <si>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</si>
  <si>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</si>
  <si>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</si>
  <si>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</si>
  <si>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</si>
  <si>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</si>
  <si>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</si>
  <si>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</si>
  <si>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</si>
  <si>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</si>
  <si>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</si>
  <si>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</si>
  <si>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</si>
  <si>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</si>
  <si>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</si>
  <si>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</si>
  <si>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</si>
  <si>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</si>
  <si>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</si>
  <si>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</si>
  <si>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</si>
  <si>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</si>
  <si>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</si>
  <si>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</si>
  <si>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</si>
  <si>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</si>
  <si>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</si>
  <si>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</si>
  <si>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</si>
  <si>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</si>
  <si>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</si>
  <si>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</si>
  <si>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</si>
  <si>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</si>
  <si>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</si>
  <si>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</si>
  <si>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</si>
  <si>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</si>
  <si>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</si>
  <si>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</si>
  <si>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</si>
  <si>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</si>
  <si>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</si>
  <si>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</si>
  <si>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</si>
  <si>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</si>
  <si>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</si>
  <si>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</si>
  <si>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</si>
  <si>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</si>
  <si>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</si>
  <si>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</si>
  <si>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</si>
  <si>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</si>
  <si>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</si>
  <si>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</si>
  <si>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</si>
  <si>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</si>
  <si>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</si>
  <si>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</si>
  <si>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</si>
  <si>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</si>
  <si>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</si>
  <si>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</si>
  <si>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</si>
  <si>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</si>
  <si>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</si>
  <si>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</si>
  <si>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</si>
  <si>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</si>
  <si>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</si>
  <si>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</si>
  <si>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</si>
  <si>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</si>
  <si>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</si>
  <si>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</si>
  <si>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</si>
  <si>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</si>
  <si>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</si>
  <si>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</si>
  <si>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</si>
  <si>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</si>
  <si>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</si>
  <si>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</si>
  <si>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</si>
  <si>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</si>
  <si>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</si>
  <si>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</si>
  <si>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</si>
  <si>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</si>
  <si>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</si>
  <si>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</si>
  <si>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</si>
  <si>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</si>
  <si>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</si>
  <si>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</si>
  <si>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</si>
  <si>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</si>
  <si>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</si>
  <si>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</si>
  <si>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</si>
  <si>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</si>
  <si>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</si>
  <si>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</si>
  <si>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</si>
  <si>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</si>
  <si>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</si>
  <si>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</si>
  <si>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</si>
  <si>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</si>
  <si>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</si>
  <si>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</si>
  <si>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小児筋電義手専門職養成研修会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</si>
  <si>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</si>
  <si>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</si>
  <si>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</si>
  <si>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</si>
  <si>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</si>
  <si>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</si>
  <si>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</si>
  <si>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</si>
  <si>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</si>
  <si>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</si>
  <si>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</si>
  <si>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</si>
  <si>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</si>
  <si>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</si>
  <si>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</si>
  <si>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</si>
  <si>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</si>
  <si>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</si>
  <si>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</si>
  <si>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t>
    <phoneticPr fontId="4"/>
  </si>
  <si>
    <t>経験年数</t>
    <phoneticPr fontId="4"/>
  </si>
  <si>
    <t>年</t>
    <rPh sb="0" eb="1">
      <t>ネン</t>
    </rPh>
    <phoneticPr fontId="4"/>
  </si>
  <si>
    <t>か月</t>
    <rPh sb="1" eb="2">
      <t>ゲツ</t>
    </rPh>
    <phoneticPr fontId="4"/>
  </si>
  <si>
    <t>F</t>
    <phoneticPr fontId="4"/>
  </si>
  <si>
    <t>使用</t>
    <phoneticPr fontId="4"/>
  </si>
  <si>
    <t>当センターでの過去の研修参加実績</t>
    <phoneticPr fontId="4"/>
  </si>
  <si>
    <t>＊＊＊</t>
  </si>
  <si>
    <t>G</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</si>
  <si>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</si>
  <si>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</si>
  <si>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</si>
  <si>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</si>
  <si>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</si>
  <si>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</si>
  <si>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</si>
  <si>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</si>
  <si>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</si>
  <si>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</si>
  <si>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</si>
  <si>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</si>
  <si>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</si>
  <si>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</si>
  <si>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</si>
  <si>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</si>
  <si>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</si>
  <si>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小児義手訓練（臨床）の実施状況</t>
  </si>
  <si>
    <t>件</t>
    <rPh sb="0" eb="1">
      <t>ケン</t>
    </rPh>
    <phoneticPr fontId="4"/>
  </si>
  <si>
    <t>講師への情報提供の同意</t>
    <phoneticPr fontId="4"/>
  </si>
  <si>
    <t>講師へ情報一部同意しない項目</t>
    <phoneticPr fontId="4"/>
  </si>
  <si>
    <t>修了者情報提供の同意</t>
  </si>
  <si>
    <t>修了者情報一部同意しない項目</t>
  </si>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</sst>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62CE-4408-46F5-BF0A-98CADA559A8E}">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23</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2</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row>
    <row r="7" spans="1:93" ht="25.5" customHeight="1">
      <c r="B7" s="51"/>
      <c r="C7" s="52" t="str">
        <f>IF(LEN(L6)&gt;0,L6,"")</f>
        <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23</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hidden="1" customHeight="1">
      <c r="C14" s="8"/>
      <c r="D14" s="95"/>
      <c r="E14" s="91"/>
      <c r="F14" s="91"/>
      <c r="G14" s="91"/>
      <c r="H14" s="91"/>
      <c r="I14" s="91"/>
      <c r="J14" s="91"/>
      <c r="K14" s="96"/>
      <c r="M14" s="2" t="s">
        <v>5</v>
      </c>
      <c r="N14" s="97" t="str">
        <f>IF(LEN(D14)&gt;0,D14,"")</f>
        <v/>
      </c>
      <c r="O14" s="62"/>
      <c r="Q14" s="75"/>
      <c r="R14" s="98" t="s">
        <v>190</v>
      </c>
    </row>
    <row r="15" spans="1:93" ht="19.5" customHeight="1">
      <c r="C15" s="64" t="s">
        <v>191</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195</v>
      </c>
      <c r="C18" s="89" t="s">
        <v>196</v>
      </c>
      <c r="D18" s="105"/>
      <c r="E18" s="106"/>
      <c r="F18" s="106"/>
      <c r="G18" s="107"/>
      <c r="H18" s="108" t="s">
        <v>197</v>
      </c>
      <c r="I18" s="107"/>
      <c r="J18" s="109" t="s">
        <v>198</v>
      </c>
      <c r="K18" s="110"/>
      <c r="L18" s="73">
        <f>IFERROR(FIND(CHAR(10),D16),0)</f>
        <v>0</v>
      </c>
      <c r="M18" s="1" t="s">
        <v>9</v>
      </c>
      <c r="N18" s="74" t="str">
        <f t="shared" ref="N18:N19" si="1">IF(LEN(D16)&gt;0,D16,"")</f>
        <v/>
      </c>
      <c r="O18" s="62" t="s">
        <v>182</v>
      </c>
      <c r="P18" s="111" t="s">
        <v>199</v>
      </c>
      <c r="Q18" s="24">
        <f>IF(F93+F94=100,1,IF(G18="＊＊＊",0,IF(F93&lt;=G18,IF(G18&lt;=F94,1,0),0)))</f>
        <v>1</v>
      </c>
    </row>
    <row r="19" spans="2:18" ht="40.5" customHeight="1">
      <c r="B19" s="112" t="s">
        <v>200</v>
      </c>
      <c r="C19" s="113" t="s">
        <v>201</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195</v>
      </c>
      <c r="C20" s="14"/>
      <c r="D20" s="118"/>
      <c r="E20" s="119"/>
      <c r="F20" s="120"/>
      <c r="G20" s="121"/>
      <c r="H20" s="122"/>
      <c r="I20" s="123"/>
      <c r="J20" s="124" t="b">
        <v>1</v>
      </c>
      <c r="K20" s="125"/>
      <c r="L20" s="126"/>
      <c r="M20" s="1" t="s">
        <v>11</v>
      </c>
      <c r="N20" s="127" t="str">
        <f>IF(LEN(G18)&gt;0,G18,"")</f>
        <v/>
      </c>
      <c r="O20" s="116" t="s">
        <v>182</v>
      </c>
      <c r="R20" s="117"/>
    </row>
    <row r="21" spans="2:18" ht="19.5" hidden="1" customHeight="1">
      <c r="B21" s="112" t="s">
        <v>195</v>
      </c>
      <c r="C21" s="14"/>
      <c r="D21" s="128"/>
      <c r="E21" s="129"/>
      <c r="F21" s="130"/>
      <c r="G21" s="131"/>
      <c r="H21" s="132"/>
      <c r="I21" s="133"/>
      <c r="J21" s="134" t="b">
        <v>1</v>
      </c>
      <c r="K21" s="88"/>
      <c r="L21" s="126"/>
      <c r="M21" s="2" t="s">
        <v>12</v>
      </c>
      <c r="N21" s="127" t="str">
        <f>IF(LEN(I18)&gt;0,I18,"")</f>
        <v/>
      </c>
      <c r="O21" s="116" t="s">
        <v>182</v>
      </c>
      <c r="R21" s="117"/>
    </row>
    <row r="22" spans="2:18" ht="19.5" hidden="1" customHeight="1">
      <c r="B22" s="112" t="s">
        <v>195</v>
      </c>
      <c r="C22" s="14"/>
      <c r="D22" s="135"/>
      <c r="E22" s="136"/>
      <c r="F22" s="136"/>
      <c r="G22" s="137" t="str">
        <f>IF(LEN(D22)&gt;0,D22,"")</f>
        <v/>
      </c>
      <c r="H22" s="137"/>
      <c r="I22" s="94"/>
      <c r="J22" s="94"/>
      <c r="K22" s="72">
        <v>5</v>
      </c>
      <c r="L22" s="73">
        <f t="shared" ref="L22" si="2">IFERROR(FIND(CHAR(10),D22),0)</f>
        <v>0</v>
      </c>
      <c r="M22" s="3" t="s">
        <v>13</v>
      </c>
      <c r="N22" s="138" t="str">
        <f>IF(LEN(D19)&gt;0,D19,"")</f>
        <v/>
      </c>
      <c r="O22" s="62" t="s">
        <v>182</v>
      </c>
    </row>
    <row r="23" spans="2:18" ht="19.5" hidden="1" customHeight="1">
      <c r="B23" s="112" t="s">
        <v>195</v>
      </c>
      <c r="C23" s="14"/>
      <c r="D23" s="139"/>
      <c r="E23" s="91"/>
      <c r="F23" s="140"/>
      <c r="G23" s="141"/>
      <c r="H23" s="142"/>
      <c r="I23" s="143"/>
      <c r="J23" s="144" t="b">
        <v>1</v>
      </c>
      <c r="K23" s="72"/>
      <c r="L23" s="126"/>
      <c r="M23" s="4" t="s">
        <v>14</v>
      </c>
      <c r="N23" s="145" t="str">
        <f>IF(LEN(D20)&gt;0,D20,"")</f>
        <v/>
      </c>
      <c r="O23" s="62" t="s">
        <v>202</v>
      </c>
    </row>
    <row r="24" spans="2:18" ht="19.5" hidden="1" customHeight="1">
      <c r="B24" s="112" t="s">
        <v>195</v>
      </c>
      <c r="C24" s="14"/>
      <c r="D24" s="146"/>
      <c r="E24" s="147"/>
      <c r="F24" s="147"/>
      <c r="G24" s="147"/>
      <c r="H24" s="148"/>
      <c r="I24" s="148"/>
      <c r="J24" s="148"/>
      <c r="K24" s="72"/>
      <c r="L24" s="24">
        <f t="shared" ref="L24:L25" si="3">IFERROR(FIND(CHAR(10),D24),0)</f>
        <v>0</v>
      </c>
      <c r="M24" s="5" t="s">
        <v>15</v>
      </c>
      <c r="N24" s="127" t="str">
        <f t="shared" ref="N24:N27" si="4">IF(LEN(D21)&gt;0,D21,"")</f>
        <v/>
      </c>
      <c r="O24" s="62" t="s">
        <v>202</v>
      </c>
    </row>
    <row r="25" spans="2:18" ht="19.5" hidden="1" customHeight="1">
      <c r="B25" s="112" t="s">
        <v>195</v>
      </c>
      <c r="C25" s="14"/>
      <c r="D25" s="146"/>
      <c r="E25" s="147"/>
      <c r="F25" s="147"/>
      <c r="G25" s="147"/>
      <c r="H25" s="148"/>
      <c r="I25" s="148"/>
      <c r="J25" s="148"/>
      <c r="K25" s="72"/>
      <c r="L25" s="24">
        <f t="shared" si="3"/>
        <v>0</v>
      </c>
      <c r="M25" s="5" t="s">
        <v>16</v>
      </c>
      <c r="N25" s="127" t="str">
        <f t="shared" si="4"/>
        <v/>
      </c>
      <c r="O25" s="62" t="s">
        <v>202</v>
      </c>
    </row>
    <row r="26" spans="2:18" ht="19.5" hidden="1" customHeight="1">
      <c r="B26" s="112" t="s">
        <v>195</v>
      </c>
      <c r="C26" s="14"/>
      <c r="D26" s="149"/>
      <c r="E26" s="91"/>
      <c r="F26" s="91"/>
      <c r="G26" s="91"/>
      <c r="H26" s="91"/>
      <c r="I26" s="91"/>
      <c r="J26" s="91"/>
      <c r="K26" s="96"/>
      <c r="L26" s="126"/>
      <c r="M26" s="5" t="s">
        <v>17</v>
      </c>
      <c r="N26" s="127" t="str">
        <f t="shared" si="4"/>
        <v/>
      </c>
      <c r="O26" s="62" t="s">
        <v>202</v>
      </c>
    </row>
    <row r="27" spans="2:18" ht="21.75" hidden="1" customHeight="1">
      <c r="B27" s="112" t="s">
        <v>195</v>
      </c>
      <c r="C27" s="14"/>
      <c r="D27" s="150"/>
      <c r="E27" s="151"/>
      <c r="F27" s="152"/>
      <c r="G27" s="107"/>
      <c r="H27" s="153" t="s">
        <v>197</v>
      </c>
      <c r="I27" s="154"/>
      <c r="J27" s="155" t="s">
        <v>198</v>
      </c>
      <c r="K27" s="156"/>
      <c r="L27" s="126"/>
      <c r="M27" s="5" t="s">
        <v>18</v>
      </c>
      <c r="N27" s="127" t="str">
        <f t="shared" si="4"/>
        <v/>
      </c>
      <c r="O27" s="62" t="s">
        <v>202</v>
      </c>
      <c r="P27" s="111" t="s">
        <v>203</v>
      </c>
      <c r="Q27" s="24">
        <f>IF(G93+G94=100,1,IF(G27="＊＊＊",0,IF(G93&lt;=G27,IF(G27&lt;=G94,1,0),0)))</f>
        <v>1</v>
      </c>
    </row>
    <row r="28" spans="2:18" ht="19.5" hidden="1" customHeight="1">
      <c r="B28" s="112"/>
      <c r="C28" s="14"/>
      <c r="D28" s="135"/>
      <c r="E28" s="136"/>
      <c r="F28" s="136"/>
      <c r="G28" s="137" t="str">
        <f>IF(LEN(D28)&gt;0,D28,"")</f>
        <v/>
      </c>
      <c r="H28" s="137"/>
      <c r="I28" s="94"/>
      <c r="J28" s="94"/>
      <c r="K28" s="72">
        <v>5</v>
      </c>
      <c r="L28" s="126"/>
      <c r="M28" s="5" t="s">
        <v>19</v>
      </c>
      <c r="N28" s="127" t="str">
        <f>IF(LEN(D25)&gt;0,D25,"")</f>
        <v/>
      </c>
      <c r="O28" s="62" t="s">
        <v>202</v>
      </c>
    </row>
    <row r="29" spans="2:18" ht="19.5" hidden="1" customHeight="1">
      <c r="B29" s="112"/>
      <c r="C29" s="14"/>
      <c r="D29" s="157"/>
      <c r="E29" s="158"/>
      <c r="F29" s="158"/>
      <c r="G29" s="158"/>
      <c r="H29" s="159" t="s">
        <v>204</v>
      </c>
      <c r="I29" s="160"/>
      <c r="J29" s="161"/>
      <c r="K29" s="162"/>
      <c r="L29" s="126"/>
      <c r="M29" s="5" t="s">
        <v>20</v>
      </c>
      <c r="N29" s="127" t="str">
        <f>IF(LEN(E29)&gt;0,E29,"")&amp;IF(LEN(I29)&gt;0,I29,"")</f>
        <v/>
      </c>
      <c r="O29" s="62" t="s">
        <v>205</v>
      </c>
    </row>
    <row r="30" spans="2:18" ht="19.5" hidden="1" customHeight="1">
      <c r="B30" s="112"/>
      <c r="C30" s="14"/>
      <c r="D30" s="150"/>
      <c r="E30" s="163"/>
      <c r="F30" s="164"/>
      <c r="G30" s="107"/>
      <c r="H30" s="108" t="s">
        <v>197</v>
      </c>
      <c r="I30" s="107"/>
      <c r="J30" s="109" t="s">
        <v>198</v>
      </c>
      <c r="K30" s="110"/>
      <c r="L30" s="126"/>
      <c r="M30" s="5" t="s">
        <v>21</v>
      </c>
      <c r="N30" s="127" t="str">
        <f>IF(LEN(G30)&gt;0,G30,"")</f>
        <v/>
      </c>
      <c r="O30" s="62" t="s">
        <v>202</v>
      </c>
      <c r="P30" s="111" t="s">
        <v>206</v>
      </c>
      <c r="Q30" s="24">
        <f>IF(H93+H94=100,1,IF(G30="＊＊＊",0,IF(H93&lt;=G30,IF(G30&lt;=H94,1,0),0)))</f>
        <v>1</v>
      </c>
    </row>
    <row r="31" spans="2:18" ht="19.5" hidden="1" customHeight="1">
      <c r="B31" s="112"/>
      <c r="C31" s="14"/>
      <c r="D31" s="165" t="s">
        <v>182</v>
      </c>
      <c r="E31" s="166"/>
      <c r="F31" s="166"/>
      <c r="G31" s="166"/>
      <c r="H31" s="148"/>
      <c r="I31" s="148"/>
      <c r="J31" s="148"/>
      <c r="K31" s="72"/>
      <c r="L31" s="24">
        <f t="shared" ref="L31:L32" si="5">IFERROR(FIND(CHAR(10),D31),0)</f>
        <v>0</v>
      </c>
      <c r="M31" s="5" t="s">
        <v>22</v>
      </c>
      <c r="N31" s="127" t="str">
        <f>IF(LEN(I30)&gt;0,I30,"")</f>
        <v/>
      </c>
      <c r="O31" s="62" t="s">
        <v>202</v>
      </c>
    </row>
    <row r="32" spans="2:18" ht="19.5" hidden="1" customHeight="1">
      <c r="B32" s="112" t="s">
        <v>195</v>
      </c>
      <c r="C32" s="14"/>
      <c r="D32" s="165" t="s">
        <v>182</v>
      </c>
      <c r="E32" s="166"/>
      <c r="F32" s="166"/>
      <c r="G32" s="166"/>
      <c r="H32" s="148"/>
      <c r="I32" s="148"/>
      <c r="J32" s="148"/>
      <c r="K32" s="72"/>
      <c r="L32" s="24">
        <f t="shared" si="5"/>
        <v>0</v>
      </c>
      <c r="M32" s="5" t="s">
        <v>23</v>
      </c>
      <c r="N32" s="127" t="str">
        <f>IF(LEN(D31)&gt;0,D31,"")</f>
        <v/>
      </c>
      <c r="O32" s="62" t="s">
        <v>202</v>
      </c>
    </row>
    <row r="33" spans="1:20" ht="19.5" hidden="1" customHeight="1">
      <c r="B33" s="112" t="s">
        <v>195</v>
      </c>
      <c r="C33" s="89"/>
      <c r="D33" s="167"/>
      <c r="E33" s="168"/>
      <c r="F33" s="169"/>
      <c r="G33" s="170"/>
      <c r="H33" s="171" t="s">
        <v>197</v>
      </c>
      <c r="I33" s="170"/>
      <c r="J33" s="155" t="s">
        <v>198</v>
      </c>
      <c r="K33" s="156"/>
      <c r="L33" s="126"/>
      <c r="M33" s="5" t="s">
        <v>24</v>
      </c>
      <c r="N33" s="127" t="str">
        <f>IF(LEN(D32)&gt;0,D32,"")</f>
        <v/>
      </c>
      <c r="O33" s="62" t="s">
        <v>202</v>
      </c>
      <c r="P33" s="111" t="s">
        <v>207</v>
      </c>
      <c r="Q33" s="24">
        <f>IF(I93+I94=100,1,IF(G33="＊＊＊",0,IF(I93&lt;=G33,IF(G33&lt;=I94,1,0),0)))</f>
        <v>1</v>
      </c>
    </row>
    <row r="34" spans="1:20" ht="19.5" hidden="1" customHeight="1">
      <c r="B34" s="112" t="s">
        <v>195</v>
      </c>
      <c r="C34" s="89"/>
      <c r="D34" s="172"/>
      <c r="E34" s="173"/>
      <c r="F34" s="174"/>
      <c r="G34" s="175"/>
      <c r="H34" s="176" t="s">
        <v>197</v>
      </c>
      <c r="I34" s="175"/>
      <c r="J34" s="109" t="s">
        <v>198</v>
      </c>
      <c r="K34" s="110"/>
      <c r="L34" s="126"/>
      <c r="M34" s="5" t="s">
        <v>25</v>
      </c>
      <c r="N34" s="127" t="str">
        <f>IF(LEN(D26)&gt;0,D26,"")</f>
        <v/>
      </c>
      <c r="O34" s="62" t="s">
        <v>202</v>
      </c>
      <c r="P34" s="111" t="s">
        <v>208</v>
      </c>
      <c r="Q34" s="24">
        <f>IF(J93+J94=100,1,IF(G34="＊＊＊",0,IF(J94&lt;=G34,IF(G34&lt;=J95,1,0),0)))</f>
        <v>1</v>
      </c>
    </row>
    <row r="35" spans="1:20" ht="20.100000000000001" hidden="1" customHeight="1">
      <c r="B35" s="112" t="s">
        <v>200</v>
      </c>
      <c r="C35" s="177"/>
      <c r="D35" s="178"/>
      <c r="E35" s="179"/>
      <c r="F35" s="179"/>
      <c r="G35" s="179"/>
      <c r="H35" s="179"/>
      <c r="I35" s="179"/>
      <c r="J35" s="180"/>
      <c r="K35" s="181" t="str">
        <f>IF(L35=0,"",L35)</f>
        <v/>
      </c>
      <c r="L35" s="126" t="str">
        <f>IFERROR(VLOOKUP(D35,E121:F125,2),"")</f>
        <v/>
      </c>
      <c r="M35" s="5" t="s">
        <v>26</v>
      </c>
      <c r="N35" s="127" t="str">
        <f>IF(LEN(G27)&gt;0,G27,"")</f>
        <v/>
      </c>
      <c r="O35" s="62" t="s">
        <v>202</v>
      </c>
    </row>
    <row r="36" spans="1:20" ht="20.100000000000001" customHeight="1">
      <c r="C36" s="182" t="str">
        <f>IF(A5=1,"郵便物の送付先を記入してください","連絡先を記入してください")</f>
        <v>連絡先を記入してください</v>
      </c>
      <c r="D36" s="183"/>
      <c r="E36" s="184"/>
      <c r="F36" s="185"/>
      <c r="G36" s="185"/>
      <c r="H36" s="185"/>
      <c r="I36" s="185"/>
      <c r="J36" s="185"/>
      <c r="K36" s="185"/>
      <c r="L36" s="126"/>
      <c r="M36" s="5" t="s">
        <v>27</v>
      </c>
      <c r="N36" s="127" t="str">
        <f>IF(LEN(I27)&gt;0,I27,"")</f>
        <v/>
      </c>
      <c r="O36" s="62" t="s">
        <v>202</v>
      </c>
    </row>
    <row r="37" spans="1:20" ht="19.5" customHeight="1">
      <c r="B37" s="24" t="s">
        <v>195</v>
      </c>
      <c r="C37" s="7" t="s">
        <v>34</v>
      </c>
      <c r="D37" s="186"/>
      <c r="E37" s="187"/>
      <c r="F37" s="188"/>
      <c r="G37" s="188"/>
      <c r="H37" s="188"/>
      <c r="I37" s="188"/>
      <c r="J37" s="188"/>
      <c r="K37" s="189"/>
      <c r="L37" s="126"/>
      <c r="M37" s="5" t="s">
        <v>28</v>
      </c>
      <c r="N37" s="190" t="str">
        <f>IF(LEN(D28)&gt;0,D28,"")</f>
        <v/>
      </c>
      <c r="O37" s="62" t="s">
        <v>202</v>
      </c>
      <c r="Q37" s="191" t="str">
        <f>IF(A5=1,IF(R$36=3,"テキスト送付住所は下記の通りになります",R37),"")</f>
        <v/>
      </c>
    </row>
    <row r="38" spans="1:20" ht="19.5" customHeight="1">
      <c r="B38" s="24" t="s">
        <v>195</v>
      </c>
      <c r="C38" s="192" t="s">
        <v>209</v>
      </c>
      <c r="D38" s="193"/>
      <c r="E38" s="194"/>
      <c r="F38" s="194"/>
      <c r="G38" s="194"/>
      <c r="H38" s="194"/>
      <c r="I38" s="195" t="s">
        <v>210</v>
      </c>
      <c r="J38" s="196"/>
      <c r="K38" s="197" t="str">
        <f>IF(J38=1,"自宅",IF(J38=2,"勤務先",""))</f>
        <v/>
      </c>
      <c r="L38" s="24">
        <f t="shared" ref="L38:L39" si="6">IFERROR(FIND(CHAR(10),D38),0)</f>
        <v>0</v>
      </c>
      <c r="M38" s="5" t="s">
        <v>29</v>
      </c>
      <c r="N38" s="127" t="str">
        <f>IF(LEN(G33)&gt;0,G33,"")</f>
        <v/>
      </c>
      <c r="O38" s="62" t="s">
        <v>202</v>
      </c>
      <c r="Q38" s="198" t="str">
        <f>IF(A5=1,IF(R$36=3,"〒"&amp;D37,R38),"")</f>
        <v/>
      </c>
    </row>
    <row r="39" spans="1:20" ht="19.5" customHeight="1">
      <c r="B39" s="24" t="s">
        <v>211</v>
      </c>
      <c r="C39" s="199"/>
      <c r="D39" s="200"/>
      <c r="E39" s="201"/>
      <c r="F39" s="201"/>
      <c r="G39" s="201"/>
      <c r="H39" s="201"/>
      <c r="I39" s="195"/>
      <c r="J39" s="195" t="s">
        <v>212</v>
      </c>
      <c r="K39" s="189"/>
      <c r="L39" s="24">
        <f t="shared" si="6"/>
        <v>0</v>
      </c>
      <c r="M39" s="5" t="s">
        <v>30</v>
      </c>
      <c r="N39" s="127" t="str">
        <f>IF(LEN(I33)&gt;0,I33,"")</f>
        <v/>
      </c>
      <c r="O39" s="62" t="s">
        <v>202</v>
      </c>
      <c r="Q39" s="198" t="str">
        <f>IF(A5=1,IF(R$36=3,D38,R39),"")</f>
        <v/>
      </c>
    </row>
    <row r="40" spans="1:20" ht="19.5" customHeight="1">
      <c r="B40" s="24" t="s">
        <v>195</v>
      </c>
      <c r="C40" s="8" t="s">
        <v>37</v>
      </c>
      <c r="D40" s="202"/>
      <c r="E40" s="187"/>
      <c r="F40" s="187"/>
      <c r="G40" s="203"/>
      <c r="H40" s="203"/>
      <c r="I40" s="195" t="s">
        <v>213</v>
      </c>
      <c r="J40" s="196"/>
      <c r="K40" s="197" t="str">
        <f>IF(J40=1,"個人",IF(J40=2,"勤務先",""))</f>
        <v/>
      </c>
      <c r="L40" s="126"/>
      <c r="M40" s="5" t="s">
        <v>31</v>
      </c>
      <c r="N40" s="127" t="str">
        <f>IF(LEN(G34)&gt;0,G34,"")</f>
        <v/>
      </c>
      <c r="O40" s="62" t="s">
        <v>202</v>
      </c>
      <c r="Q40" s="198" t="str">
        <f>IF(A5=1,IF(R$36=3,IF(LEN(D39)&gt;0,D39,""),R40),"")</f>
        <v/>
      </c>
    </row>
    <row r="41" spans="1:20" ht="19.5" customHeight="1">
      <c r="B41" s="24" t="s">
        <v>211</v>
      </c>
      <c r="C41" s="8" t="s">
        <v>214</v>
      </c>
      <c r="D41" s="204"/>
      <c r="E41" s="205"/>
      <c r="F41" s="205"/>
      <c r="G41" s="205"/>
      <c r="H41" s="205"/>
      <c r="I41" s="195" t="s">
        <v>213</v>
      </c>
      <c r="J41" s="196"/>
      <c r="K41" s="197" t="str">
        <f>IF(J41=1,"個人",IF(J41=2,"勤務先",""))</f>
        <v/>
      </c>
      <c r="L41" s="126"/>
      <c r="M41" s="5" t="s">
        <v>32</v>
      </c>
      <c r="N41" s="127" t="str">
        <f>IF(LEN(I34)&gt;0,I34,"")</f>
        <v/>
      </c>
      <c r="O41" s="62" t="s">
        <v>202</v>
      </c>
      <c r="Q41" s="198" t="str">
        <f>IF(A5=1,IF(J38=2,IF(R$36=0,IF(LEN(D13)&gt;0,D13,""),R41),""),"")</f>
        <v/>
      </c>
    </row>
    <row r="42" spans="1:20" ht="24.75" customHeight="1">
      <c r="C42" s="206"/>
      <c r="D42" s="207"/>
      <c r="E42" s="207"/>
      <c r="F42" s="207"/>
      <c r="G42" s="207"/>
      <c r="H42" s="207"/>
      <c r="I42" s="207"/>
      <c r="J42" s="207"/>
      <c r="K42" s="207"/>
      <c r="L42" s="126"/>
      <c r="M42" s="6" t="s">
        <v>33</v>
      </c>
      <c r="N42" s="127" t="str">
        <f>IF(LEN(D35)&gt;0,D35,"")</f>
        <v/>
      </c>
      <c r="O42" s="62" t="s">
        <v>182</v>
      </c>
      <c r="Q42" s="208" t="str">
        <f>IF(A5=1,IF(J38=2,IF(R$36=0,"",IF(D17="＊＊＊",D13,D13&amp;CHAR(10)&amp;D15&amp;CHAR(10)&amp;D17&amp;CHAR(10)&amp;E9&amp;" "&amp;H9&amp;" 様")),""),"")</f>
        <v/>
      </c>
    </row>
    <row r="43" spans="1:20" ht="15.75" hidden="1" customHeight="1">
      <c r="B43" s="24" t="s">
        <v>200</v>
      </c>
      <c r="C43" s="209" t="s">
        <v>215</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195</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195</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195</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195</v>
      </c>
      <c r="C47" s="5"/>
      <c r="D47" s="235"/>
      <c r="E47" s="236" t="s">
        <v>44</v>
      </c>
      <c r="F47" s="237"/>
      <c r="G47" s="10" t="s">
        <v>45</v>
      </c>
      <c r="H47" s="237"/>
      <c r="I47" s="11" t="s">
        <v>46</v>
      </c>
      <c r="J47" s="238"/>
      <c r="K47" s="239"/>
      <c r="L47" s="126"/>
      <c r="M47" s="8" t="s">
        <v>37</v>
      </c>
      <c r="N47" s="217" t="str">
        <f>IF(LEN(D40)&gt;0,D40,"")</f>
        <v/>
      </c>
      <c r="O47" s="62" t="s">
        <v>182</v>
      </c>
      <c r="T47" s="227"/>
    </row>
    <row r="48" spans="1:20" ht="19.5" hidden="1" customHeight="1">
      <c r="B48" s="228" t="s">
        <v>195</v>
      </c>
      <c r="C48" s="5"/>
      <c r="D48" s="240"/>
      <c r="E48" s="129"/>
      <c r="F48" s="130"/>
      <c r="G48" s="131"/>
      <c r="H48" s="132" t="s">
        <v>182</v>
      </c>
      <c r="I48" s="133"/>
      <c r="J48" s="134" t="b">
        <v>1</v>
      </c>
      <c r="K48" s="88"/>
      <c r="L48" s="126"/>
      <c r="M48" s="8" t="s">
        <v>38</v>
      </c>
      <c r="N48" s="217" t="str">
        <f>IF(LEN(J40)&gt;0,J40,"")</f>
        <v/>
      </c>
      <c r="O48" s="62" t="s">
        <v>182</v>
      </c>
    </row>
    <row r="49" spans="1:18" ht="30" hidden="1" customHeight="1">
      <c r="B49" s="228" t="s">
        <v>195</v>
      </c>
      <c r="C49" s="241"/>
      <c r="D49" s="89"/>
      <c r="E49" s="242" t="s">
        <v>216</v>
      </c>
      <c r="F49" s="237"/>
      <c r="G49" s="243" t="s">
        <v>217</v>
      </c>
      <c r="H49" s="237"/>
      <c r="I49" s="244" t="str">
        <f>IF(LEN(F49&amp;H49)&gt;1,"","　※ 必ず入力して"&amp;CHAR(10)&amp;"　　ください")</f>
        <v>　※ 必ず入力して
　　ください</v>
      </c>
      <c r="J49" s="245"/>
      <c r="K49" s="246"/>
      <c r="M49" s="8" t="s">
        <v>39</v>
      </c>
      <c r="N49" s="217" t="str">
        <f>IF(LEN(D41)&gt;0,D41,"")</f>
        <v/>
      </c>
      <c r="O49" s="62" t="s">
        <v>182</v>
      </c>
    </row>
    <row r="50" spans="1:18" ht="21" hidden="1" customHeight="1">
      <c r="A50" s="50" t="s">
        <v>218</v>
      </c>
      <c r="B50" s="228" t="s">
        <v>195</v>
      </c>
      <c r="C50" s="241"/>
      <c r="D50" s="247"/>
      <c r="E50" s="248"/>
      <c r="F50" s="248"/>
      <c r="G50" s="249" t="s">
        <v>219</v>
      </c>
      <c r="H50" s="250"/>
      <c r="I50" s="250"/>
      <c r="J50" s="250"/>
      <c r="K50" s="251"/>
      <c r="M50" s="8" t="s">
        <v>40</v>
      </c>
      <c r="N50" s="217" t="str">
        <f>IF(LEN(J41)&gt;0,J41,"")</f>
        <v/>
      </c>
      <c r="O50" s="62" t="s">
        <v>182</v>
      </c>
    </row>
    <row r="51" spans="1:18" ht="19.5" hidden="1" customHeight="1">
      <c r="B51" s="228" t="s">
        <v>195</v>
      </c>
      <c r="C51" s="5"/>
      <c r="D51" s="252"/>
      <c r="E51" s="205"/>
      <c r="F51" s="253"/>
      <c r="G51" s="254"/>
      <c r="H51" s="255"/>
      <c r="I51" s="256"/>
      <c r="J51" s="225" t="b">
        <v>1</v>
      </c>
      <c r="K51" s="72"/>
      <c r="L51" s="126"/>
      <c r="M51" s="5" t="s">
        <v>41</v>
      </c>
      <c r="N51" s="217" t="str">
        <f>IF($G$43="１年以内に異動する予定",N102&amp;"",N102)</f>
        <v>-</v>
      </c>
      <c r="O51" s="62" t="s">
        <v>211</v>
      </c>
    </row>
    <row r="52" spans="1:18" ht="19.5" hidden="1" customHeight="1">
      <c r="B52" s="257" t="s">
        <v>195</v>
      </c>
      <c r="C52" s="229"/>
      <c r="D52" s="230"/>
      <c r="E52" s="231"/>
      <c r="F52" s="258"/>
      <c r="G52" s="259"/>
      <c r="H52" s="259"/>
      <c r="I52" s="259"/>
      <c r="J52" s="259"/>
      <c r="K52" s="72"/>
      <c r="L52" s="260"/>
      <c r="M52" s="5" t="s">
        <v>42</v>
      </c>
      <c r="N52" s="217" t="str">
        <f t="shared" ref="N52:N53" si="8">IF($G$43="１年以内に異動する予定",N103&amp;"",N103)</f>
        <v>-</v>
      </c>
      <c r="O52" s="62" t="s">
        <v>211</v>
      </c>
    </row>
    <row r="53" spans="1:18" ht="19.5" hidden="1" customHeight="1">
      <c r="A53" s="50">
        <v>0</v>
      </c>
      <c r="B53" s="228" t="s">
        <v>195</v>
      </c>
      <c r="C53" s="5"/>
      <c r="D53" s="252"/>
      <c r="E53" s="205"/>
      <c r="F53" s="253"/>
      <c r="G53" s="254"/>
      <c r="H53" s="255"/>
      <c r="I53" s="256"/>
      <c r="J53" s="225" t="b">
        <v>1</v>
      </c>
      <c r="K53" s="226"/>
      <c r="L53" s="260"/>
      <c r="M53" s="5" t="s">
        <v>43</v>
      </c>
      <c r="N53" s="217" t="str">
        <f t="shared" si="8"/>
        <v>-</v>
      </c>
      <c r="O53" s="116" t="s">
        <v>211</v>
      </c>
      <c r="R53" s="117"/>
    </row>
    <row r="54" spans="1:18" ht="19.5" hidden="1" customHeight="1">
      <c r="B54" s="257" t="s">
        <v>195</v>
      </c>
      <c r="C54" s="5"/>
      <c r="D54" s="261"/>
      <c r="E54" s="187"/>
      <c r="F54" s="187"/>
      <c r="G54" s="187"/>
      <c r="H54" s="187"/>
      <c r="I54" s="187"/>
      <c r="J54" s="187"/>
      <c r="K54" s="262"/>
      <c r="M54" s="9" t="s">
        <v>44</v>
      </c>
      <c r="N54" s="217" t="str">
        <f>IF(LEN(F47)&gt;0,F47,"")</f>
        <v/>
      </c>
      <c r="O54" s="116" t="s">
        <v>202</v>
      </c>
      <c r="R54" s="117"/>
    </row>
    <row r="55" spans="1:18" ht="19.5" hidden="1" customHeight="1">
      <c r="A55" s="50">
        <v>0</v>
      </c>
      <c r="B55" s="228"/>
      <c r="C55" s="14"/>
      <c r="D55" s="252"/>
      <c r="E55" s="205"/>
      <c r="F55" s="223"/>
      <c r="G55" s="254"/>
      <c r="H55" s="255"/>
      <c r="I55" s="256"/>
      <c r="J55" s="225" t="b">
        <v>1</v>
      </c>
      <c r="K55" s="226"/>
      <c r="M55" s="10" t="s">
        <v>45</v>
      </c>
      <c r="N55" s="217" t="str">
        <f>IF(LEN(H47)&gt;0,H47,"")</f>
        <v/>
      </c>
      <c r="O55" s="116" t="s">
        <v>202</v>
      </c>
      <c r="R55" s="117"/>
    </row>
    <row r="56" spans="1:18" ht="19.5" hidden="1" customHeight="1">
      <c r="B56" s="257" t="s">
        <v>195</v>
      </c>
      <c r="C56" s="5"/>
      <c r="D56" s="263"/>
      <c r="E56" s="264"/>
      <c r="F56" s="264"/>
      <c r="G56" s="264"/>
      <c r="H56" s="264"/>
      <c r="I56" s="264"/>
      <c r="J56" s="264"/>
      <c r="K56" s="239"/>
      <c r="M56" s="11" t="s">
        <v>46</v>
      </c>
      <c r="N56" s="217" t="str">
        <f>IF(LEN(J47)&gt;0,J47,"")</f>
        <v/>
      </c>
      <c r="O56" s="116" t="s">
        <v>202</v>
      </c>
      <c r="R56" s="117"/>
    </row>
    <row r="57" spans="1:18" ht="19.5" hidden="1" customHeight="1">
      <c r="B57" s="228" t="s">
        <v>195</v>
      </c>
      <c r="C57" s="5"/>
      <c r="D57" s="265"/>
      <c r="E57" s="205"/>
      <c r="F57" s="205"/>
      <c r="G57" s="254"/>
      <c r="H57" s="255"/>
      <c r="I57" s="133" t="s">
        <v>182</v>
      </c>
      <c r="J57" s="134" t="b">
        <v>1</v>
      </c>
      <c r="K57" s="88"/>
      <c r="L57" s="260"/>
      <c r="M57" s="4" t="s">
        <v>47</v>
      </c>
      <c r="N57" s="217" t="str">
        <f>IF(LEN(D48)&gt;0,D48,"")</f>
        <v/>
      </c>
      <c r="O57" s="116" t="s">
        <v>202</v>
      </c>
      <c r="R57" s="117"/>
    </row>
    <row r="58" spans="1:18" ht="19.5" hidden="1" customHeight="1">
      <c r="B58" s="228" t="s">
        <v>195</v>
      </c>
      <c r="C58" s="5"/>
      <c r="D58" s="266"/>
      <c r="E58" s="87"/>
      <c r="F58" s="87"/>
      <c r="G58" s="267"/>
      <c r="H58" s="268" t="s">
        <v>197</v>
      </c>
      <c r="I58" s="269"/>
      <c r="J58" s="270" t="s">
        <v>220</v>
      </c>
      <c r="K58" s="271"/>
      <c r="L58" s="260"/>
      <c r="M58" s="4" t="s">
        <v>48</v>
      </c>
      <c r="N58" s="272" t="str">
        <f>IF(LEN(F49)&gt;0,F49,"")</f>
        <v/>
      </c>
      <c r="O58" s="116" t="s">
        <v>202</v>
      </c>
      <c r="R58" s="117"/>
    </row>
    <row r="59" spans="1:18" ht="19.5" hidden="1" customHeight="1">
      <c r="A59" s="50">
        <v>0</v>
      </c>
      <c r="B59" s="228" t="s">
        <v>195</v>
      </c>
      <c r="C59" s="5"/>
      <c r="D59" s="261"/>
      <c r="E59" s="187"/>
      <c r="F59" s="187"/>
      <c r="G59" s="187"/>
      <c r="H59" s="187"/>
      <c r="I59" s="187"/>
      <c r="J59" s="187"/>
      <c r="K59" s="273"/>
      <c r="L59" s="260"/>
      <c r="M59" s="4" t="s">
        <v>49</v>
      </c>
      <c r="N59" s="274" t="str">
        <f>IF(LEN(H49)&gt;0,H49,"")</f>
        <v/>
      </c>
      <c r="O59" s="116" t="s">
        <v>202</v>
      </c>
      <c r="R59" s="117"/>
    </row>
    <row r="60" spans="1:18" ht="19.5" hidden="1" customHeight="1">
      <c r="B60" s="228" t="s">
        <v>195</v>
      </c>
      <c r="C60" s="5"/>
      <c r="D60" s="275"/>
      <c r="E60" s="276"/>
      <c r="F60" s="277"/>
      <c r="G60" s="278"/>
      <c r="H60" s="279"/>
      <c r="I60" s="280"/>
      <c r="J60" s="281"/>
      <c r="K60" s="282"/>
      <c r="L60" s="260"/>
      <c r="M60" s="12" t="s">
        <v>50</v>
      </c>
      <c r="N60" s="283">
        <v>2025</v>
      </c>
      <c r="O60" s="116">
        <v>2025</v>
      </c>
      <c r="R60" s="117"/>
    </row>
    <row r="61" spans="1:18" ht="34.5" hidden="1" customHeight="1">
      <c r="B61" s="228" t="s">
        <v>195</v>
      </c>
      <c r="C61" s="284"/>
      <c r="D61" s="261"/>
      <c r="E61" s="187"/>
      <c r="F61" s="187"/>
      <c r="G61" s="187"/>
      <c r="H61" s="187"/>
      <c r="I61" s="187"/>
      <c r="J61" s="187"/>
      <c r="K61" s="273"/>
      <c r="M61" s="13" t="s">
        <v>51</v>
      </c>
      <c r="N61" s="127" t="str">
        <f>IF(LEN(D50)&gt;0,D50,"")</f>
        <v/>
      </c>
      <c r="O61" s="116" t="s">
        <v>202</v>
      </c>
      <c r="R61" s="117"/>
    </row>
    <row r="62" spans="1:18" ht="34.5" hidden="1" customHeight="1">
      <c r="B62" s="228" t="s">
        <v>195</v>
      </c>
      <c r="C62" s="3"/>
      <c r="D62" s="261"/>
      <c r="E62" s="187"/>
      <c r="F62" s="187"/>
      <c r="G62" s="187"/>
      <c r="H62" s="187"/>
      <c r="I62" s="187"/>
      <c r="J62" s="187"/>
      <c r="K62" s="262"/>
      <c r="M62" s="5" t="s">
        <v>52</v>
      </c>
      <c r="N62" s="74" t="str">
        <f>IF(LEN(D51)&gt;0,D51,"")</f>
        <v/>
      </c>
      <c r="O62" s="116" t="s">
        <v>202</v>
      </c>
      <c r="R62" s="117"/>
    </row>
    <row r="63" spans="1:18" ht="34.5" hidden="1" customHeight="1">
      <c r="B63" s="228" t="s">
        <v>195</v>
      </c>
      <c r="C63" s="5"/>
      <c r="D63" s="261"/>
      <c r="E63" s="187"/>
      <c r="F63" s="187"/>
      <c r="G63" s="187"/>
      <c r="H63" s="187"/>
      <c r="I63" s="187"/>
      <c r="J63" s="187"/>
      <c r="K63" s="262"/>
      <c r="M63" s="5" t="s">
        <v>53</v>
      </c>
      <c r="N63" s="74" t="str">
        <f>IF(LEN(F52)&gt;0,F52,"")</f>
        <v/>
      </c>
      <c r="O63" s="116" t="s">
        <v>202</v>
      </c>
      <c r="P63" s="50"/>
      <c r="Q63" s="50"/>
      <c r="R63" s="117"/>
    </row>
    <row r="64" spans="1:18" ht="33" customHeight="1">
      <c r="B64" s="228" t="s">
        <v>200</v>
      </c>
      <c r="C64" s="5" t="s">
        <v>221</v>
      </c>
      <c r="D64" s="285"/>
      <c r="E64" s="286"/>
      <c r="F64" s="286"/>
      <c r="G64" s="286"/>
      <c r="H64" s="286"/>
      <c r="I64" s="286"/>
      <c r="J64" s="286"/>
      <c r="K64" s="287"/>
      <c r="M64" s="5" t="s">
        <v>54</v>
      </c>
      <c r="N64" s="74" t="str">
        <f>IF(LEN(D53)&gt;0,D53,"")</f>
        <v/>
      </c>
      <c r="O64" s="116" t="s">
        <v>202</v>
      </c>
      <c r="P64" s="50"/>
      <c r="Q64" s="50"/>
      <c r="R64" s="117"/>
    </row>
    <row r="65" spans="2:20" ht="22.5" hidden="1" customHeight="1">
      <c r="B65" s="228" t="s">
        <v>195</v>
      </c>
      <c r="C65" s="5"/>
      <c r="D65" s="288"/>
      <c r="E65" s="187"/>
      <c r="F65" s="289" t="s">
        <v>222</v>
      </c>
      <c r="G65" s="254"/>
      <c r="H65" s="255"/>
      <c r="I65" s="256"/>
      <c r="J65" s="225"/>
      <c r="K65" s="290"/>
      <c r="L65" s="291"/>
      <c r="M65" s="5" t="s">
        <v>55</v>
      </c>
      <c r="N65" s="74" t="str">
        <f>IF(LEN(D54)&gt;0,D54,"")</f>
        <v/>
      </c>
      <c r="O65" s="116" t="s">
        <v>202</v>
      </c>
      <c r="R65" s="117"/>
    </row>
    <row r="66" spans="2:20" ht="31.5" hidden="1" customHeight="1">
      <c r="B66" s="228" t="s">
        <v>195</v>
      </c>
      <c r="C66" s="292"/>
      <c r="D66" s="293"/>
      <c r="E66" s="294"/>
      <c r="F66" s="294"/>
      <c r="G66" s="294"/>
      <c r="H66" s="294"/>
      <c r="I66" s="294"/>
      <c r="J66" s="294"/>
      <c r="K66" s="295"/>
      <c r="M66" s="5" t="s">
        <v>56</v>
      </c>
      <c r="N66" s="74" t="str">
        <f>IF(LEN(D55)&gt;0,D55,"")</f>
        <v/>
      </c>
      <c r="O66" s="116" t="s">
        <v>202</v>
      </c>
    </row>
    <row r="67" spans="2:20" ht="22.5" hidden="1" customHeight="1">
      <c r="B67" s="228" t="s">
        <v>195</v>
      </c>
      <c r="C67" s="292"/>
      <c r="D67" s="296"/>
      <c r="E67" s="161"/>
      <c r="F67" s="161"/>
      <c r="G67" s="161"/>
      <c r="H67" s="161"/>
      <c r="I67" s="161"/>
      <c r="J67" s="161"/>
      <c r="K67" s="96"/>
      <c r="L67" s="291"/>
      <c r="M67" s="5" t="s">
        <v>57</v>
      </c>
      <c r="N67" s="74" t="str">
        <f>IF(LEN(D56)&gt;0,D56,"")</f>
        <v/>
      </c>
      <c r="O67" s="116" t="s">
        <v>202</v>
      </c>
      <c r="P67" s="50"/>
    </row>
    <row r="68" spans="2:20" ht="38.25" hidden="1" customHeight="1">
      <c r="B68" s="228" t="s">
        <v>195</v>
      </c>
      <c r="C68" s="6"/>
      <c r="D68" s="297"/>
      <c r="E68" s="298"/>
      <c r="F68" s="298"/>
      <c r="G68" s="298"/>
      <c r="H68" s="298"/>
      <c r="I68" s="298"/>
      <c r="J68" s="298"/>
      <c r="K68" s="96"/>
      <c r="L68" s="291"/>
      <c r="M68" s="5" t="s">
        <v>58</v>
      </c>
      <c r="N68" s="74" t="str">
        <f>IF(LEN(D57)&gt;0,D57,"")</f>
        <v/>
      </c>
      <c r="O68" s="116" t="s">
        <v>202</v>
      </c>
      <c r="P68" s="50"/>
    </row>
    <row r="69" spans="2:20" ht="22.5" hidden="1" customHeight="1">
      <c r="B69" s="228" t="s">
        <v>195</v>
      </c>
      <c r="C69" s="6"/>
      <c r="D69" s="297"/>
      <c r="E69" s="298"/>
      <c r="F69" s="298"/>
      <c r="G69" s="298"/>
      <c r="H69" s="298"/>
      <c r="I69" s="298"/>
      <c r="J69" s="298"/>
      <c r="K69" s="96"/>
      <c r="L69" s="291"/>
      <c r="M69" s="14" t="s">
        <v>59</v>
      </c>
      <c r="N69" s="299" t="str">
        <f>IF(LEN(G58)&gt;0,I58,"")</f>
        <v/>
      </c>
      <c r="O69" s="116" t="s">
        <v>202</v>
      </c>
      <c r="P69" s="50"/>
    </row>
    <row r="70" spans="2:20" ht="47.25" hidden="1" customHeight="1">
      <c r="B70" s="228" t="s">
        <v>195</v>
      </c>
      <c r="C70" s="6"/>
      <c r="D70" s="297"/>
      <c r="E70" s="298"/>
      <c r="F70" s="298"/>
      <c r="G70" s="298"/>
      <c r="H70" s="298"/>
      <c r="I70" s="298"/>
      <c r="J70" s="298"/>
      <c r="K70" s="96"/>
      <c r="L70" s="300"/>
      <c r="M70" s="14" t="s">
        <v>60</v>
      </c>
      <c r="N70" s="299" t="str">
        <f>IF(LEN(I58)&gt;0,I58,"")</f>
        <v/>
      </c>
      <c r="O70" s="116" t="s">
        <v>202</v>
      </c>
      <c r="P70" s="50"/>
      <c r="T70" s="227"/>
    </row>
    <row r="71" spans="2:20" ht="22.5" hidden="1" customHeight="1">
      <c r="B71" s="228" t="s">
        <v>195</v>
      </c>
      <c r="C71" s="241"/>
      <c r="D71" s="301"/>
      <c r="E71" s="302"/>
      <c r="F71" s="302"/>
      <c r="G71" s="302"/>
      <c r="H71" s="302"/>
      <c r="I71" s="302"/>
      <c r="J71" s="302"/>
      <c r="K71" s="303"/>
      <c r="L71" s="300"/>
      <c r="M71" s="5" t="s">
        <v>61</v>
      </c>
      <c r="N71" s="74" t="str">
        <f>IF(LEN(D59)&gt;0,D59,"")</f>
        <v/>
      </c>
      <c r="O71" s="116" t="s">
        <v>202</v>
      </c>
      <c r="P71" s="50"/>
      <c r="T71" s="227"/>
    </row>
    <row r="72" spans="2:20" ht="38.25" hidden="1" customHeight="1">
      <c r="B72" s="228" t="s">
        <v>195</v>
      </c>
      <c r="C72" s="6"/>
      <c r="D72" s="304"/>
      <c r="E72" s="305"/>
      <c r="F72" s="305"/>
      <c r="G72" s="305"/>
      <c r="H72" s="305"/>
      <c r="I72" s="305"/>
      <c r="J72" s="305"/>
      <c r="K72" s="306"/>
      <c r="L72" s="300"/>
      <c r="M72" s="5" t="s">
        <v>62</v>
      </c>
      <c r="N72" s="74" t="str">
        <f t="shared" ref="N72:N75" si="9">IF(LEN(D60)&gt;0,D60,"")</f>
        <v/>
      </c>
      <c r="O72" s="116" t="s">
        <v>202</v>
      </c>
      <c r="P72" s="50"/>
    </row>
    <row r="73" spans="2:20" ht="22.5" customHeight="1">
      <c r="B73" s="228" t="s">
        <v>200</v>
      </c>
      <c r="C73" s="5" t="s">
        <v>223</v>
      </c>
      <c r="D73" s="252"/>
      <c r="E73" s="205"/>
      <c r="F73" s="205"/>
      <c r="G73" s="254"/>
      <c r="H73" s="255"/>
      <c r="I73" s="256"/>
      <c r="J73" s="225" t="b">
        <v>1</v>
      </c>
      <c r="K73" s="307"/>
      <c r="L73" s="300"/>
      <c r="M73" s="5" t="s">
        <v>63</v>
      </c>
      <c r="N73" s="74" t="str">
        <f t="shared" si="9"/>
        <v/>
      </c>
      <c r="O73" s="116" t="s">
        <v>202</v>
      </c>
      <c r="P73" s="50"/>
    </row>
    <row r="74" spans="2:20" ht="22.5" customHeight="1">
      <c r="B74" s="257" t="s">
        <v>200</v>
      </c>
      <c r="C74" s="5" t="s">
        <v>224</v>
      </c>
      <c r="D74" s="261"/>
      <c r="E74" s="187"/>
      <c r="F74" s="187"/>
      <c r="G74" s="187"/>
      <c r="H74" s="187"/>
      <c r="I74" s="187"/>
      <c r="J74" s="187"/>
      <c r="K74" s="273"/>
      <c r="L74" s="300"/>
      <c r="M74" s="5" t="s">
        <v>64</v>
      </c>
      <c r="N74" s="74" t="str">
        <f t="shared" si="9"/>
        <v/>
      </c>
      <c r="O74" s="116" t="s">
        <v>202</v>
      </c>
      <c r="P74" s="73"/>
      <c r="Q74" s="73"/>
    </row>
    <row r="75" spans="2:20" ht="22.5" customHeight="1">
      <c r="B75" s="228" t="s">
        <v>200</v>
      </c>
      <c r="C75" s="5" t="s">
        <v>225</v>
      </c>
      <c r="D75" s="265"/>
      <c r="E75" s="205"/>
      <c r="F75" s="205"/>
      <c r="G75" s="254"/>
      <c r="H75" s="255"/>
      <c r="I75" s="256"/>
      <c r="J75" s="225" t="b">
        <v>1</v>
      </c>
      <c r="K75" s="226"/>
      <c r="L75" s="300"/>
      <c r="M75" s="5" t="s">
        <v>65</v>
      </c>
      <c r="N75" s="74" t="str">
        <f t="shared" si="9"/>
        <v/>
      </c>
      <c r="O75" s="116" t="s">
        <v>202</v>
      </c>
      <c r="P75" s="50"/>
    </row>
    <row r="76" spans="2:20" ht="22.5" customHeight="1">
      <c r="B76" s="257" t="s">
        <v>195</v>
      </c>
      <c r="C76" s="5" t="s">
        <v>226</v>
      </c>
      <c r="D76" s="261"/>
      <c r="E76" s="187"/>
      <c r="F76" s="187"/>
      <c r="G76" s="187"/>
      <c r="H76" s="187"/>
      <c r="I76" s="187"/>
      <c r="J76" s="187"/>
      <c r="K76" s="273"/>
      <c r="L76" s="300"/>
      <c r="M76" s="5" t="s">
        <v>66</v>
      </c>
      <c r="N76" s="74" t="str">
        <f>IF(LEN(D64)&gt;0,D64,"")</f>
        <v/>
      </c>
      <c r="O76" s="116" t="s">
        <v>202</v>
      </c>
      <c r="P76" s="50"/>
    </row>
    <row r="77" spans="2:20" ht="22.5" hidden="1" customHeight="1">
      <c r="B77" s="228" t="s">
        <v>195</v>
      </c>
      <c r="C77" s="308"/>
      <c r="D77" s="265"/>
      <c r="E77" s="205"/>
      <c r="F77" s="205"/>
      <c r="G77" s="254"/>
      <c r="H77" s="255"/>
      <c r="I77" s="256"/>
      <c r="J77" s="225" t="b">
        <v>1</v>
      </c>
      <c r="K77" s="309" t="str">
        <f>IF(M103=1,"※1 参照","※ 参照")</f>
        <v>※ 参照</v>
      </c>
      <c r="L77" s="300"/>
      <c r="M77" s="5" t="s">
        <v>67</v>
      </c>
      <c r="N77" s="74" t="str">
        <f>IF(LEN(D65)&gt;0,D65,"")</f>
        <v/>
      </c>
      <c r="O77" s="116" t="s">
        <v>202</v>
      </c>
      <c r="P77" s="50"/>
    </row>
    <row r="78" spans="2:20" ht="22.5" hidden="1" customHeight="1">
      <c r="B78" s="228" t="s">
        <v>195</v>
      </c>
      <c r="C78" s="308"/>
      <c r="D78" s="265"/>
      <c r="E78" s="205"/>
      <c r="F78" s="205"/>
      <c r="G78" s="254"/>
      <c r="H78" s="255"/>
      <c r="I78" s="256"/>
      <c r="J78" s="225" t="b">
        <v>1</v>
      </c>
      <c r="K78" s="309" t="str">
        <f>IF(M103=1,"※2 参照","※ 参照")</f>
        <v>※ 参照</v>
      </c>
      <c r="L78" s="300"/>
      <c r="M78" s="15" t="s">
        <v>68</v>
      </c>
      <c r="N78" s="74" t="str">
        <f t="shared" ref="N78" si="10">IF(LEN(D66)&gt;0,D66,"")</f>
        <v/>
      </c>
      <c r="O78" s="116" t="s">
        <v>202</v>
      </c>
      <c r="P78" s="50"/>
    </row>
    <row r="79" spans="2:20" ht="22.5" hidden="1" customHeight="1">
      <c r="B79" s="228" t="s">
        <v>195</v>
      </c>
      <c r="C79" s="308"/>
      <c r="D79" s="265"/>
      <c r="E79" s="205"/>
      <c r="F79" s="205"/>
      <c r="G79" s="254"/>
      <c r="H79" s="255"/>
      <c r="I79" s="256"/>
      <c r="J79" s="225" t="b">
        <v>1</v>
      </c>
      <c r="K79" s="189"/>
      <c r="L79" s="300"/>
      <c r="M79" s="15" t="s">
        <v>69</v>
      </c>
      <c r="N79" s="74" t="str">
        <f>IF(LEN(D67)&gt;0,D67,"")</f>
        <v/>
      </c>
      <c r="O79" s="116" t="s">
        <v>202</v>
      </c>
      <c r="P79" s="50"/>
    </row>
    <row r="80" spans="2:20" ht="43.5" customHeight="1">
      <c r="B80" s="228" t="s">
        <v>200</v>
      </c>
      <c r="C80" s="5" t="s">
        <v>227</v>
      </c>
      <c r="D80" s="310"/>
      <c r="E80" s="311"/>
      <c r="F80" s="311"/>
      <c r="G80" s="311"/>
      <c r="H80" s="311"/>
      <c r="I80" s="311"/>
      <c r="J80" s="311"/>
      <c r="K80" s="312"/>
      <c r="L80" s="50"/>
      <c r="M80" s="16" t="s">
        <v>70</v>
      </c>
      <c r="N80" s="313" t="str">
        <f>IF(LEN(C68)&gt;0,C68,"")</f>
        <v/>
      </c>
      <c r="O80" s="116" t="s">
        <v>202</v>
      </c>
      <c r="P80" s="50"/>
    </row>
    <row r="81" spans="2:15" ht="12.75" customHeight="1">
      <c r="B81" s="314"/>
      <c r="D81" s="315"/>
      <c r="E81" s="316"/>
      <c r="F81" s="316"/>
      <c r="G81" s="316"/>
      <c r="H81" s="316"/>
      <c r="I81" s="316"/>
      <c r="J81" s="24"/>
      <c r="K81" s="317"/>
      <c r="M81" s="1">
        <v>68</v>
      </c>
      <c r="N81" s="313" t="str">
        <f>IF(LEN(D68)&gt;0,D68,"")</f>
        <v/>
      </c>
      <c r="O81" s="62" t="s">
        <v>202</v>
      </c>
    </row>
    <row r="82" spans="2:15" ht="15" customHeight="1">
      <c r="B82" s="318" t="b">
        <v>1</v>
      </c>
      <c r="C82" s="319"/>
      <c r="D82" s="320"/>
      <c r="E82" s="320"/>
      <c r="F82" s="320"/>
      <c r="G82" s="320"/>
      <c r="H82" s="320"/>
      <c r="I82" s="320"/>
      <c r="J82" s="320"/>
      <c r="K82" s="320"/>
      <c r="M82" s="16" t="s">
        <v>71</v>
      </c>
      <c r="N82" s="313" t="str">
        <f>IF(LEN(C69)&gt;0,C69,"")</f>
        <v/>
      </c>
      <c r="O82" s="62" t="s">
        <v>202</v>
      </c>
    </row>
    <row r="83" spans="2:15" ht="12.75" hidden="1" customHeight="1">
      <c r="B83" s="314"/>
      <c r="C83" s="321" t="str">
        <f>IF(M103=1,"※1 個人情報の取扱いについて","※個人情報の取扱いについて")</f>
        <v>※個人情報の取扱いについて</v>
      </c>
      <c r="D83" s="322"/>
      <c r="E83" s="316"/>
      <c r="F83" s="316"/>
      <c r="G83" s="316"/>
      <c r="H83" s="316"/>
      <c r="I83" s="316"/>
      <c r="J83" s="24"/>
      <c r="K83" s="317"/>
      <c r="M83" s="1">
        <v>69</v>
      </c>
      <c r="N83" s="313" t="str">
        <f>IF(LEN(D69)&gt;0,D69,"")</f>
        <v/>
      </c>
      <c r="O83" s="62" t="s">
        <v>202</v>
      </c>
    </row>
    <row r="84" spans="2:15" ht="74.25" hidden="1" customHeight="1">
      <c r="B84" s="314"/>
      <c r="C84" s="323" t="s">
        <v>228</v>
      </c>
      <c r="D84" s="324"/>
      <c r="E84" s="324"/>
      <c r="F84" s="324"/>
      <c r="G84" s="324"/>
      <c r="H84" s="324"/>
      <c r="I84" s="324"/>
      <c r="J84" s="324"/>
      <c r="K84" s="325"/>
      <c r="M84" s="16" t="s">
        <v>72</v>
      </c>
      <c r="N84" s="313" t="str">
        <f>IF(LEN(C70)&gt;0,C70,"")</f>
        <v/>
      </c>
      <c r="O84" s="62" t="s">
        <v>202</v>
      </c>
    </row>
    <row r="85" spans="2:15" ht="17.25" hidden="1" customHeight="1">
      <c r="B85" s="314"/>
      <c r="C85" s="326" t="str">
        <f>IF(M103=1,"※2 研修データの２次利用について","※研修データの２次利用について")</f>
        <v>※研修データの２次利用について</v>
      </c>
      <c r="D85" s="326"/>
      <c r="E85" s="326"/>
      <c r="F85" s="326"/>
      <c r="G85" s="326"/>
      <c r="H85" s="326"/>
      <c r="I85" s="326"/>
      <c r="J85" s="326"/>
      <c r="K85" s="326"/>
      <c r="M85" s="1">
        <v>70</v>
      </c>
      <c r="N85" s="313" t="str">
        <f>IF(LEN(D70)&gt;0,D70,"")</f>
        <v/>
      </c>
      <c r="O85" s="62" t="s">
        <v>202</v>
      </c>
    </row>
    <row r="86" spans="2:15" ht="62.25" hidden="1" customHeight="1">
      <c r="B86" s="327"/>
      <c r="C86" s="323" t="s">
        <v>229</v>
      </c>
      <c r="D86" s="324"/>
      <c r="E86" s="324"/>
      <c r="F86" s="324"/>
      <c r="G86" s="324"/>
      <c r="H86" s="324"/>
      <c r="I86" s="324"/>
      <c r="J86" s="324"/>
      <c r="K86" s="325"/>
      <c r="M86" s="16" t="s">
        <v>73</v>
      </c>
      <c r="N86" s="313" t="str">
        <f>IF(LEN(G43)&gt;0,G43,"")</f>
        <v/>
      </c>
      <c r="O86" s="328" t="s">
        <v>202</v>
      </c>
    </row>
    <row r="87" spans="2:15" ht="62.25" customHeight="1">
      <c r="B87" s="327"/>
      <c r="C87" s="323" t="s">
        <v>230</v>
      </c>
      <c r="D87" s="324"/>
      <c r="E87" s="324"/>
      <c r="F87" s="324"/>
      <c r="G87" s="324"/>
      <c r="H87" s="324"/>
      <c r="I87" s="324"/>
      <c r="J87" s="324"/>
      <c r="K87" s="325"/>
      <c r="M87" s="17" t="s">
        <v>74</v>
      </c>
      <c r="N87" s="329" t="str">
        <f>IF(LEN(D71)&gt;0,D71,"")</f>
        <v/>
      </c>
      <c r="O87" s="328" t="s">
        <v>182</v>
      </c>
    </row>
    <row r="88" spans="2:15" ht="62.25" customHeight="1">
      <c r="B88" s="327"/>
      <c r="C88" s="330"/>
      <c r="D88" s="330"/>
      <c r="E88" s="330"/>
      <c r="F88" s="330"/>
      <c r="G88" s="330"/>
      <c r="H88" s="330"/>
      <c r="I88" s="330"/>
      <c r="J88" s="330"/>
      <c r="K88" s="330"/>
      <c r="M88" s="15" t="s">
        <v>75</v>
      </c>
      <c r="N88" s="329" t="str">
        <f>IF(LEN(D72)&gt;0,D72,"")</f>
        <v/>
      </c>
      <c r="O88" s="328" t="s">
        <v>202</v>
      </c>
    </row>
    <row r="89" spans="2:15" ht="12.75" customHeight="1">
      <c r="B89" s="327"/>
      <c r="D89" s="322"/>
      <c r="E89" s="316"/>
      <c r="F89" s="316"/>
      <c r="G89" s="316"/>
      <c r="H89" s="316"/>
      <c r="I89" s="316"/>
      <c r="J89" s="24"/>
      <c r="K89" s="317"/>
      <c r="M89" s="5" t="s">
        <v>76</v>
      </c>
      <c r="N89" s="331" t="str">
        <f>IF(LEN(D73)&gt;0,D73,"")</f>
        <v/>
      </c>
      <c r="O89" s="328" t="s">
        <v>202</v>
      </c>
    </row>
    <row r="90" spans="2:15" ht="12.75" customHeight="1">
      <c r="B90" s="327"/>
      <c r="D90" s="332"/>
      <c r="J90" s="24"/>
      <c r="K90" s="24"/>
      <c r="M90" s="5" t="s">
        <v>77</v>
      </c>
      <c r="N90" s="331" t="str">
        <f>IF(LEN(D74)&gt;0,D74,"")</f>
        <v/>
      </c>
      <c r="O90" s="328" t="s">
        <v>202</v>
      </c>
    </row>
    <row r="91" spans="2:15" ht="12.75" customHeight="1">
      <c r="B91" s="327"/>
      <c r="C91" s="333"/>
      <c r="E91" s="334"/>
      <c r="F91" s="335"/>
      <c r="G91" s="335"/>
      <c r="H91" s="335"/>
      <c r="I91" s="335"/>
      <c r="J91" s="335"/>
      <c r="M91" s="5" t="s">
        <v>78</v>
      </c>
      <c r="N91" s="331" t="str">
        <f t="shared" ref="N91:N94" si="11">IF(LEN(D75)&gt;0,D75,"")</f>
        <v/>
      </c>
      <c r="O91" s="328" t="s">
        <v>202</v>
      </c>
    </row>
    <row r="92" spans="2:15" ht="87" hidden="1" customHeight="1">
      <c r="B92" s="327"/>
      <c r="C92" s="336"/>
      <c r="D92" s="337"/>
      <c r="E92" s="334"/>
      <c r="M92" s="5" t="s">
        <v>79</v>
      </c>
      <c r="N92" s="331" t="str">
        <f>IF(LEN(D76)&gt;0,D76,"")</f>
        <v/>
      </c>
      <c r="O92" s="328" t="s">
        <v>202</v>
      </c>
    </row>
    <row r="93" spans="2:15" ht="24" hidden="1">
      <c r="B93" s="327" t="s">
        <v>231</v>
      </c>
      <c r="C93" s="336"/>
      <c r="D93" s="337"/>
      <c r="E93" s="337"/>
      <c r="F93" s="335">
        <v>0</v>
      </c>
      <c r="G93" s="335">
        <v>0</v>
      </c>
      <c r="H93" s="335">
        <v>0</v>
      </c>
      <c r="I93" s="335">
        <v>0</v>
      </c>
      <c r="J93" s="335">
        <v>0</v>
      </c>
      <c r="M93" s="18" t="s">
        <v>80</v>
      </c>
      <c r="N93" s="331" t="str">
        <f>IF(LEN(D77)&gt;0,D77,"")</f>
        <v/>
      </c>
      <c r="O93" s="328" t="s">
        <v>182</v>
      </c>
    </row>
    <row r="94" spans="2:15" hidden="1">
      <c r="B94" s="327" t="s">
        <v>232</v>
      </c>
      <c r="C94" s="336"/>
      <c r="D94" s="338"/>
      <c r="F94" s="337">
        <v>100</v>
      </c>
      <c r="G94" s="337">
        <v>100</v>
      </c>
      <c r="H94" s="337">
        <v>100</v>
      </c>
      <c r="I94" s="24">
        <v>100</v>
      </c>
      <c r="J94" s="24">
        <v>100</v>
      </c>
      <c r="M94" s="18" t="s">
        <v>81</v>
      </c>
      <c r="N94" s="331" t="str">
        <f t="shared" si="11"/>
        <v/>
      </c>
      <c r="O94" s="328" t="s">
        <v>182</v>
      </c>
    </row>
    <row r="95" spans="2:15" hidden="1">
      <c r="B95" s="327" t="s">
        <v>233</v>
      </c>
      <c r="C95" s="336"/>
      <c r="D95" s="337"/>
      <c r="F95" s="339"/>
      <c r="G95" s="337"/>
      <c r="H95" s="337"/>
      <c r="J95" s="24"/>
      <c r="M95" s="18" t="s">
        <v>82</v>
      </c>
      <c r="N95" s="331" t="str">
        <f>IF(LEN(D79)&gt;0,D79,"")</f>
        <v/>
      </c>
      <c r="O95" s="328" t="s">
        <v>202</v>
      </c>
    </row>
    <row r="96" spans="2:15" hidden="1">
      <c r="B96" s="327" t="s">
        <v>234</v>
      </c>
      <c r="C96" s="336"/>
      <c r="D96" s="337"/>
      <c r="E96" s="337"/>
      <c r="F96" s="337"/>
      <c r="G96" s="337"/>
      <c r="H96" s="337"/>
      <c r="J96" s="24"/>
      <c r="M96" s="19" t="s">
        <v>83</v>
      </c>
      <c r="N96" s="331" t="str">
        <f>IF(LEN(D80)&gt;0,D80,"")</f>
        <v/>
      </c>
      <c r="O96" s="328" t="s">
        <v>182</v>
      </c>
    </row>
    <row r="97" spans="2:15" ht="14.25" hidden="1" customHeight="1">
      <c r="B97" s="327" t="s">
        <v>235</v>
      </c>
      <c r="C97" s="333"/>
      <c r="D97" s="334"/>
      <c r="E97" s="334"/>
      <c r="F97" s="334"/>
      <c r="G97" s="340"/>
      <c r="M97" s="1"/>
      <c r="N97" s="43"/>
      <c r="O97" s="328"/>
    </row>
    <row r="98" spans="2:15" ht="14.25" hidden="1" customHeight="1">
      <c r="B98" s="327" t="s">
        <v>236</v>
      </c>
      <c r="C98" s="334"/>
      <c r="D98" s="334"/>
      <c r="E98" s="341"/>
      <c r="I98" s="342"/>
      <c r="L98" s="24">
        <f>SUM(L9:L97)</f>
        <v>0</v>
      </c>
      <c r="M98" s="1"/>
      <c r="N98" s="43"/>
    </row>
    <row r="99" spans="2:15" ht="14.25" hidden="1" customHeight="1">
      <c r="B99" s="327" t="s">
        <v>237</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238</v>
      </c>
      <c r="C100" s="333"/>
      <c r="M100" s="1"/>
      <c r="N100" s="43"/>
    </row>
    <row r="101" spans="2:15" hidden="1">
      <c r="B101" s="327" t="s">
        <v>239</v>
      </c>
      <c r="C101" s="333"/>
      <c r="M101" s="1"/>
      <c r="N101" s="43"/>
    </row>
    <row r="102" spans="2:15" hidden="1">
      <c r="B102" s="327" t="s">
        <v>240</v>
      </c>
      <c r="C102" s="333"/>
      <c r="M102" s="48">
        <v>0</v>
      </c>
      <c r="N102" s="49" t="str">
        <f>IF(LEN(G43)&gt;0,IF(LEN(G44)&gt;0,G44,""),"-")</f>
        <v>-</v>
      </c>
    </row>
    <row r="103" spans="2:15" ht="12.75" hidden="1" customHeight="1">
      <c r="B103" s="327" t="s">
        <v>241</v>
      </c>
      <c r="C103" s="333"/>
      <c r="M103" s="1">
        <v>0</v>
      </c>
      <c r="N103" s="49" t="str">
        <f>IF(LEN(G43)&gt;0,IF(LEN(G45)&gt;0,G45,""),"-")</f>
        <v>-</v>
      </c>
    </row>
    <row r="104" spans="2:15" ht="12.75" hidden="1" customHeight="1">
      <c r="B104" s="327" t="s">
        <v>242</v>
      </c>
      <c r="C104" s="333"/>
      <c r="M104" s="1">
        <v>0</v>
      </c>
      <c r="N104" s="49" t="str">
        <f>IF(LEN(G43)&gt;0,IF(LEN(G46)&gt;0,G46,""),"-")</f>
        <v>-</v>
      </c>
    </row>
    <row r="105" spans="2:15" ht="12.75" hidden="1" customHeight="1">
      <c r="B105" s="327" t="s">
        <v>243</v>
      </c>
      <c r="C105" s="333"/>
      <c r="M105" s="1"/>
      <c r="N105" s="43"/>
    </row>
    <row r="106" spans="2:15" ht="12.75" hidden="1" customHeight="1">
      <c r="B106" s="327" t="s">
        <v>244</v>
      </c>
      <c r="C106" s="333"/>
      <c r="H106" s="24" t="s">
        <v>245</v>
      </c>
      <c r="J106" s="24" t="s">
        <v>246</v>
      </c>
      <c r="K106" s="24" t="s">
        <v>247</v>
      </c>
      <c r="M106" s="1"/>
      <c r="N106" s="43"/>
    </row>
    <row r="107" spans="2:15" ht="12.75" hidden="1" customHeight="1">
      <c r="B107" s="327" t="s">
        <v>248</v>
      </c>
      <c r="C107" s="333"/>
      <c r="H107" s="24" t="s">
        <v>247</v>
      </c>
      <c r="J107" s="227" t="s">
        <v>249</v>
      </c>
      <c r="K107" s="24" t="s">
        <v>250</v>
      </c>
      <c r="L107" s="24" t="s">
        <v>250</v>
      </c>
      <c r="M107" s="1"/>
      <c r="N107" s="43"/>
    </row>
    <row r="108" spans="2:15" ht="12.75" hidden="1" customHeight="1">
      <c r="B108" s="327" t="s">
        <v>251</v>
      </c>
      <c r="C108" s="333"/>
      <c r="H108" s="24" t="s">
        <v>252</v>
      </c>
      <c r="J108" s="227" t="s">
        <v>253</v>
      </c>
      <c r="K108" s="24" t="s">
        <v>254</v>
      </c>
      <c r="L108" s="24" t="s">
        <v>254</v>
      </c>
      <c r="M108" s="1"/>
      <c r="N108" s="43"/>
    </row>
    <row r="109" spans="2:15" ht="12.75" hidden="1" customHeight="1">
      <c r="B109" s="327" t="s">
        <v>255</v>
      </c>
      <c r="C109" s="333"/>
      <c r="J109" s="227" t="s">
        <v>256</v>
      </c>
      <c r="K109" s="227" t="s">
        <v>257</v>
      </c>
      <c r="L109" s="227" t="s">
        <v>258</v>
      </c>
      <c r="M109" s="24"/>
      <c r="N109" s="24"/>
    </row>
    <row r="110" spans="2:15" ht="12.75" hidden="1" customHeight="1">
      <c r="B110" s="327" t="s">
        <v>259</v>
      </c>
      <c r="C110" s="333"/>
      <c r="J110" s="227" t="s">
        <v>260</v>
      </c>
      <c r="K110" s="227" t="s">
        <v>261</v>
      </c>
      <c r="L110" s="227" t="s">
        <v>258</v>
      </c>
      <c r="M110" s="24"/>
      <c r="N110" s="24"/>
    </row>
    <row r="111" spans="2:15" ht="12.75" hidden="1" customHeight="1">
      <c r="B111" s="327" t="s">
        <v>262</v>
      </c>
      <c r="C111" s="333"/>
      <c r="H111" s="24" t="s">
        <v>252</v>
      </c>
      <c r="J111" s="343" t="s">
        <v>263</v>
      </c>
      <c r="K111" s="227" t="s">
        <v>263</v>
      </c>
      <c r="L111" s="227" t="s">
        <v>264</v>
      </c>
      <c r="M111" s="24"/>
      <c r="N111" s="24"/>
    </row>
    <row r="112" spans="2:15" ht="12.75" hidden="1" customHeight="1">
      <c r="B112" s="327" t="s">
        <v>265</v>
      </c>
      <c r="C112" s="333"/>
      <c r="M112" s="24"/>
      <c r="N112" s="24"/>
    </row>
    <row r="113" spans="2:14" ht="12.75" hidden="1" customHeight="1">
      <c r="B113" s="327" t="s">
        <v>266</v>
      </c>
      <c r="C113" s="333"/>
      <c r="M113" s="24"/>
      <c r="N113" s="24"/>
    </row>
    <row r="114" spans="2:14" ht="12.75" hidden="1" customHeight="1">
      <c r="B114" s="327" t="s">
        <v>267</v>
      </c>
      <c r="C114" s="333"/>
      <c r="M114" s="24"/>
      <c r="N114" s="24"/>
    </row>
    <row r="115" spans="2:14" ht="12.75" hidden="1" customHeight="1">
      <c r="B115" s="327" t="s">
        <v>268</v>
      </c>
      <c r="C115" s="333"/>
      <c r="M115" s="24"/>
      <c r="N115" s="24"/>
    </row>
    <row r="116" spans="2:14" ht="12.75" hidden="1" customHeight="1">
      <c r="B116" s="327" t="s">
        <v>269</v>
      </c>
      <c r="C116" s="333"/>
      <c r="M116" s="24"/>
      <c r="N116" s="24"/>
    </row>
    <row r="117" spans="2:14" ht="12.75" hidden="1" customHeight="1">
      <c r="B117" s="327" t="s">
        <v>270</v>
      </c>
      <c r="C117" s="333"/>
      <c r="M117" s="24"/>
      <c r="N117" s="24"/>
    </row>
    <row r="118" spans="2:14" ht="12.75" hidden="1" customHeight="1">
      <c r="B118" s="327" t="s">
        <v>271</v>
      </c>
      <c r="C118" s="333"/>
      <c r="M118" s="24"/>
      <c r="N118" s="24"/>
    </row>
    <row r="119" spans="2:14" ht="12.75" hidden="1" customHeight="1">
      <c r="B119" s="327" t="s">
        <v>272</v>
      </c>
      <c r="C119" s="333"/>
      <c r="M119" s="24"/>
      <c r="N119" s="24"/>
    </row>
    <row r="120" spans="2:14" ht="12.75" hidden="1" customHeight="1">
      <c r="B120" s="327" t="s">
        <v>273</v>
      </c>
      <c r="C120" s="333"/>
      <c r="M120" s="24"/>
      <c r="N120" s="24"/>
    </row>
    <row r="121" spans="2:14" ht="12.75" hidden="1" customHeight="1">
      <c r="B121" s="327" t="s">
        <v>274</v>
      </c>
      <c r="C121" s="333"/>
      <c r="D121" s="24">
        <v>1</v>
      </c>
      <c r="E121" s="24" t="s">
        <v>275</v>
      </c>
      <c r="F121" s="339">
        <v>5</v>
      </c>
    </row>
    <row r="122" spans="2:14" ht="12.75" hidden="1" customHeight="1">
      <c r="B122" s="327" t="s">
        <v>276</v>
      </c>
      <c r="C122" s="333"/>
      <c r="D122" s="24">
        <v>2</v>
      </c>
      <c r="E122" s="24" t="s">
        <v>277</v>
      </c>
    </row>
    <row r="123" spans="2:14" ht="12.75" hidden="1" customHeight="1">
      <c r="B123" s="327" t="s">
        <v>278</v>
      </c>
      <c r="C123" s="333"/>
      <c r="D123" s="24">
        <v>3</v>
      </c>
      <c r="E123" s="111" t="s">
        <v>279</v>
      </c>
    </row>
    <row r="124" spans="2:14" ht="12.75" hidden="1" customHeight="1">
      <c r="B124" s="327" t="s">
        <v>280</v>
      </c>
      <c r="C124" s="333"/>
      <c r="D124" s="24">
        <v>4</v>
      </c>
      <c r="E124" s="24" t="s">
        <v>281</v>
      </c>
    </row>
    <row r="125" spans="2:14" ht="12.75" hidden="1" customHeight="1">
      <c r="B125" s="327" t="s">
        <v>282</v>
      </c>
      <c r="C125" s="333"/>
      <c r="D125" s="24">
        <v>5</v>
      </c>
      <c r="E125" s="24" t="s">
        <v>283</v>
      </c>
    </row>
    <row r="126" spans="2:14" ht="12.75" hidden="1" customHeight="1">
      <c r="B126" s="327" t="s">
        <v>284</v>
      </c>
      <c r="C126" s="333"/>
    </row>
    <row r="127" spans="2:14" ht="12.75" hidden="1" customHeight="1">
      <c r="B127" s="327" t="s">
        <v>285</v>
      </c>
      <c r="C127" s="333"/>
    </row>
    <row r="128" spans="2:14" ht="12.75" hidden="1" customHeight="1">
      <c r="B128" s="327" t="s">
        <v>286</v>
      </c>
      <c r="C128" s="333"/>
    </row>
    <row r="129" spans="2:11" ht="12.75" hidden="1" customHeight="1">
      <c r="B129" s="327" t="s">
        <v>287</v>
      </c>
      <c r="C129" s="333"/>
    </row>
    <row r="130" spans="2:11" ht="12.75" hidden="1" customHeight="1">
      <c r="B130" s="327" t="s">
        <v>288</v>
      </c>
      <c r="C130" s="333"/>
    </row>
    <row r="131" spans="2:11" ht="12.75" hidden="1" customHeight="1">
      <c r="B131" s="327" t="s">
        <v>289</v>
      </c>
      <c r="C131" s="333"/>
    </row>
    <row r="132" spans="2:11" ht="12.75" hidden="1" customHeight="1">
      <c r="B132" s="327" t="s">
        <v>290</v>
      </c>
      <c r="C132" s="333"/>
    </row>
    <row r="133" spans="2:11" ht="12.75" hidden="1" customHeight="1">
      <c r="B133" s="327" t="s">
        <v>291</v>
      </c>
      <c r="C133" s="333"/>
    </row>
    <row r="134" spans="2:11" ht="12.75" hidden="1" customHeight="1">
      <c r="B134" s="327" t="s">
        <v>292</v>
      </c>
      <c r="C134" s="333"/>
    </row>
    <row r="135" spans="2:11" ht="12.75" hidden="1" customHeight="1">
      <c r="B135" s="327" t="s">
        <v>293</v>
      </c>
      <c r="C135" s="333"/>
    </row>
    <row r="136" spans="2:11" ht="12.75" hidden="1" customHeight="1">
      <c r="B136" s="327" t="s">
        <v>294</v>
      </c>
      <c r="C136" s="333"/>
      <c r="D136" s="24" t="s">
        <v>295</v>
      </c>
    </row>
    <row r="137" spans="2:11" ht="12.75" hidden="1" customHeight="1">
      <c r="B137" s="327" t="s">
        <v>296</v>
      </c>
      <c r="C137" s="333"/>
      <c r="D137" s="344"/>
      <c r="E137" s="345"/>
      <c r="F137" s="346"/>
      <c r="G137" s="346"/>
      <c r="H137" s="110"/>
    </row>
    <row r="138" spans="2:11" ht="12.75" hidden="1" customHeight="1">
      <c r="B138" s="327" t="s">
        <v>297</v>
      </c>
      <c r="C138" s="333"/>
      <c r="D138" s="344"/>
      <c r="E138" s="345"/>
      <c r="F138" s="346"/>
      <c r="G138" s="346"/>
      <c r="H138" s="110"/>
      <c r="K138" s="73">
        <f>COUNTA(E121:E125)</f>
        <v>5</v>
      </c>
    </row>
    <row r="139" spans="2:11" ht="12.75" hidden="1" customHeight="1">
      <c r="B139" s="327" t="s">
        <v>298</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299</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300</v>
      </c>
      <c r="D190" s="348" t="s">
        <v>301</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302</v>
      </c>
    </row>
    <row r="195" spans="2:5" ht="12.75" hidden="1" customHeight="1">
      <c r="B195" s="333"/>
      <c r="C195" s="333"/>
      <c r="D195" s="24">
        <v>2</v>
      </c>
      <c r="E195" s="24" t="s">
        <v>303</v>
      </c>
    </row>
    <row r="196" spans="2:5" ht="12.75" hidden="1" customHeight="1">
      <c r="B196" s="333"/>
      <c r="C196" s="333"/>
      <c r="D196" s="24">
        <v>3</v>
      </c>
      <c r="E196" s="24" t="s">
        <v>304</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8kA0inXJSBkg3Bch8hZvlegFKTc/5GdWCXJH8prdU8Y8ftLLQ+7jcxmS9pym52nlUlnmzYJ21168K2EnIKN9rQ==" saltValue="/8g54VMwNXkmKSuMRitsAQ=="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勤務先の法人名称もしくは自治体名を入力してください（必須）" prompt="_x000a_運営している団体名を入力してください。" sqref="D13:K13" xr:uid="{D5507287-F9A8-42A4-9DF9-A95701E21C97}"/>
    <dataValidation imeMode="hiragana" allowBlank="1" showInputMessage="1" showErrorMessage="1" prompt="受講資格⑤の方は、準じた事業名を記入してください。" sqref="D62:K62" xr:uid="{C5EE333C-68E6-40DF-8A06-C55D0FECD10F}"/>
    <dataValidation imeMode="hiragana" allowBlank="1" showInputMessage="1" showErrorMessage="1" prompt="受講資格①②⑤の方はご担当の自治体名を記入してください。" sqref="D61:K61" xr:uid="{73DCA4AC-A418-45BC-9D41-D0CB0E15E680}"/>
    <dataValidation allowBlank="1" showInputMessage="1" showErrorMessage="1" prompt="該当の項目を１つ選択してください。その他の方は備考欄へ詳細をご記入ください。" sqref="G50" xr:uid="{43E13DDC-D430-4A45-9889-23668D716B38}"/>
    <dataValidation type="list" allowBlank="1" showInputMessage="1" showErrorMessage="1" prompt="実施要綱６．から当てはまる受講資格を入力してください" sqref="D35:I35" xr:uid="{10FC730F-9922-4125-A274-F3D785ABC8CC}">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102DB34F-4737-4EF5-A87A-19EA4E6FA1FF}">
      <formula1>"同意する"</formula1>
    </dataValidation>
    <dataValidation imeMode="hiragana" allowBlank="1" showInputMessage="1" showErrorMessage="1" prompt="どの受講資格に該当するか▼から選択してください" sqref="J35" xr:uid="{9B5814AB-6140-4D92-BB1D-E9BC76F2A39A}"/>
    <dataValidation type="list" allowBlank="1" showInputMessage="1" showErrorMessage="1" prompt="コースを選択してください" sqref="D26:K26" xr:uid="{C6E5BF59-E8F2-4A4B-A96D-EFA19A6ADBBF}">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8A04A098-B732-431F-8024-BC39CACA1E5D}">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912E0898-3FD7-47C6-9CDE-0DD32A1BD630}">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27C09597-18BD-4AE8-B1B5-830F8AE9B5D2}">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A1416226-D07D-410C-98DD-C0AD24DCE6B2}">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FA84FB3C-F08F-42DF-9C81-12099E20AFB6}">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DE66B029-D460-4E2C-8031-AC8A813D1C03}">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00C1B266-93FD-4CC0-8EEB-3FA76DC7DE37}">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F495AE4D-0700-4882-83CA-A9A844DF544A}"/>
    <dataValidation imeMode="hiragana" allowBlank="1" showInputMessage="1" showErrorMessage="1" prompt="上記で「一部同意しない」を選択した方は、一部同意しない項目を「氏名」「都道府県名」「勤務先」「現職種（現職名）」のうちから入力してください" sqref="D74:K74" xr:uid="{E60BF17F-3E7C-45E4-9700-BFCDF7B93AF9}"/>
    <dataValidation imeMode="hiragana" allowBlank="1" showInputMessage="1" showErrorMessage="1" promptTitle="現在の勤務先での職名をご入力ください" prompt="記入例：〇〇科医師、○○係長、主任、サービス管理責任者など" sqref="D17:K17" xr:uid="{D2C32656-649A-4251-A89F-EDC1C278EB89}"/>
    <dataValidation imeMode="hiragana" allowBlank="1" showInputMessage="1" showErrorMessage="1" promptTitle="現在の勤務先での職種を入力してください" prompt="部署等の記入は不要です" sqref="D16:G16" xr:uid="{16194245-C553-47F5-A384-4B3D78786C72}"/>
    <dataValidation type="list" allowBlank="1" showInputMessage="1" showErrorMessage="1" promptTitle="【入力必須】異動の予定" prompt="_x000a_1年以内に常勤として勤務先の異動（予定）の有無を選択して下さい。" sqref="G43:H43" xr:uid="{9430533C-682E-4322-863E-2C8811053D98}">
      <formula1>$H$105:$H$107</formula1>
    </dataValidation>
    <dataValidation type="list" imeMode="hiragana" allowBlank="1" showInputMessage="1" showErrorMessage="1" prompt="当研修会への申し込みを過去何回行ったか選択してください。" sqref="D71:K71" xr:uid="{89FFBB6D-219D-40A6-AFDF-2CBFF6A410AB}">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1A40FD0B-CC85-4001-8DB1-04247747CC92}">
      <formula1>"同意する"</formula1>
    </dataValidation>
    <dataValidation type="list" imeMode="hiragana" allowBlank="1" showInputMessage="1" showErrorMessage="1" prompt="該当の項目を１つ選択してください。_x000a_その他の方は備考欄へ詳細をご入力ください。" sqref="D50:F50" xr:uid="{87DE0E6B-26BF-4822-AB1E-3758F67EF50C}">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8ED10CA8-1D60-48D9-96E5-39C7A46A1206}"/>
    <dataValidation type="list" allowBlank="1" showInputMessage="1" showErrorMessage="1" prompt="勤務先がロービジョン検査判断料届出医療機関であるか選択してください" sqref="F52:J52" xr:uid="{1816A0A5-8547-4A1E-8CFE-1500DC7DC124}">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BABA30FC-BFCB-4E8B-8A19-4ED48DC9CB9C}">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69438841-7A2B-4235-9891-81E0F8FDBB0E}">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CC1B1CD1-AD9C-42CC-9253-9898DD13B2C2}"/>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1AD778E6-23B7-4600-B4F4-935DE394F596}"/>
    <dataValidation type="list" imeMode="hiragana" allowBlank="1" showInputMessage="1" showErrorMessage="1" prompt="勤務先の都道府県を選択してください" sqref="D12:F12" xr:uid="{FEAECD9A-863F-4A5C-8D8A-14FE73153443}">
      <formula1>$B$93:$B$139</formula1>
    </dataValidation>
    <dataValidation type="list" allowBlank="1" showInputMessage="1" showErrorMessage="1" prompt="勤務先施設でのロービジョンケア実施状況を選択してください" sqref="D57:F57" xr:uid="{C304B5C1-E018-465A-B4D3-30D82E422427}">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100081A1-4A65-4133-87D4-9760BACDD4D0}"/>
    <dataValidation imeMode="hiragana" allowBlank="1" showInputMessage="1" showErrorMessage="1" prompt="上記で「いる」を選択した方は参加者名を入力してください" sqref="D56:K56" xr:uid="{1A997D14-775D-44C6-B527-ABEA63031F56}"/>
    <dataValidation imeMode="hiragana" allowBlank="1" showInputMessage="1" showErrorMessage="1" prompt="上記で「いる」を選択した方は医師名を入力してください" sqref="D54:K54" xr:uid="{DB86694B-06E4-4C21-96D7-246E5DFD8244}"/>
    <dataValidation type="list" imeMode="disabled" allowBlank="1" showInputMessage="1" showErrorMessage="1" prompt="勤務先でのロービジョン検査判断料の算定状況を選択してください" sqref="D60:F60" xr:uid="{EC13F1D4-75A1-4E7C-B2DA-11568D14EF83}">
      <formula1>"算定している,算定していない"</formula1>
    </dataValidation>
    <dataValidation type="list" imeMode="hiragana" allowBlank="1" showInputMessage="1" showErrorMessage="1" sqref="D64:K64" xr:uid="{B3AC9FFE-D3EC-4C5A-873A-E2B5D7A94C31}">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95900733-811E-46A5-AEEE-FA396CA7D656}"/>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E5BF14E3-837B-45BC-88E3-BDAFAEE2B628}"/>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ACCB930D-C05B-401F-B9DC-751C268DA44F}"/>
    <dataValidation imeMode="hiragana" showErrorMessage="1" sqref="H9:I9" xr:uid="{FA1EA00A-E82C-4B9E-A3CA-32F33DD52794}"/>
    <dataValidation type="custom" imeMode="fullKatakana" allowBlank="1" showInputMessage="1" showErrorMessage="1" errorTitle="全角カタカナ入力" error="全角カタカナでの登録をお願いします" prompt="カナ（全角）入力でお願いします" sqref="I10:K10 F10:G10" xr:uid="{FDD89B0E-9F74-49B8-BB2C-94E908F1A3CE}">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CD78005A-BA11-47D7-929D-BEB25E6B3DE2}">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BE78ED08-6962-4317-90A3-A1E3F8D46F48}">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B0D4FCE8-D4C3-4C1C-B2AA-13201FE2F2B8}">
      <formula1>LEN(D41)=LENB(D41)</formula1>
    </dataValidation>
    <dataValidation imeMode="hiragana" allowBlank="1" showInputMessage="1" showErrorMessage="1" promptTitle="公認心理士・臨床心理士以外の心理資格があればご入力ださい" prompt="　" sqref="I29:K29" xr:uid="{FEE0F9D8-2E99-4B6D-A9F0-37A23B5B9E6A}"/>
    <dataValidation type="list" imeMode="hiragana" allowBlank="1" showInputMessage="1" showErrorMessage="1" promptTitle="心理士資格を入力ください" prompt="記入例：公認心理師、臨床心理士　等" sqref="E29:G29" xr:uid="{84F71979-3FA7-4026-8EAA-2F12CDFC8D10}">
      <formula1>"なし,公認心理士,臨床心理士,公認心理士および臨床心理士"</formula1>
    </dataValidation>
    <dataValidation type="list" imeMode="disabled" allowBlank="1" showInputMessage="1" showErrorMessage="1" prompt="修了証書の希望の有無を選択してください" sqref="D20:E20" xr:uid="{037BF205-AF9D-46D7-9A9E-C162EB2AEE39}">
      <formula1>"必要,不要"</formula1>
    </dataValidation>
    <dataValidation type="list" imeMode="disabled" allowBlank="1" showInputMessage="1" showErrorMessage="1" prompt="身体障害者福祉法第15条指定医について選択してください" sqref="D23:E23" xr:uid="{835D9B05-A305-47DC-8BB7-4383B0435185}">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AF5BBDB9-4B11-46CF-85CE-DA76202C0EEE}"/>
    <dataValidation type="list" imeMode="disabled" allowBlank="1" showInputMessage="1" showErrorMessage="1" sqref="D21:E21" xr:uid="{D1D12E59-450E-45EE-AE65-16CE0F063C1F}">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4E09BF25-3B65-4026-A2C0-F6CE5692F50A}">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7A0DE425-C745-4370-BD09-BAA3253359BB}"/>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90F102C8-8BC2-4C31-92D5-C5E5D37EE28C}">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7234D065-0A85-438C-89C7-E92508A318BC}">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D19:J19" xr:uid="{EF2BA8B8-643E-4A9B-8374-9CEC90702A1B}"/>
    <dataValidation imeMode="disabled" allowBlank="1" showInputMessage="1" showErrorMessage="1" promptTitle="臨床心理士登録番号の入力" prompt="研修会後ポイント取得に必要な参加証明書を発行しますので、ご希望の方は入力してください" sqref="D31:G31" xr:uid="{63316B65-AF59-47AB-A2AB-8CD7450D9708}"/>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85CDF451-4D9D-4F57-A882-2771E43D6414}"/>
    <dataValidation imeMode="hiragana" allowBlank="1" showInputMessage="1" showErrorMessage="1" promptTitle="心理士資格を入力ください" prompt="記入例：公認心理師、臨床心理士　等" sqref="D29" xr:uid="{A72339C3-0EB5-4E31-BDD3-12A3C2A8AD4B}"/>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46F73919-BD0A-4EC1-858C-4ABC61A34E59}"/>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E72ABD26-1A5E-42C3-849F-796654E4DDC2}">
      <formula1>LENB(D38)&lt;51</formula1>
    </dataValidation>
    <dataValidation type="whole" imeMode="off" allowBlank="1" showInputMessage="1" showErrorMessage="1" sqref="D65:E65" xr:uid="{FD0EDFE6-70D6-42F6-BF8F-0B1DDE555B1D}">
      <formula1>0</formula1>
      <formula2>10000</formula2>
    </dataValidation>
    <dataValidation type="whole" imeMode="off" allowBlank="1" showInputMessage="1" showErrorMessage="1" errorTitle="数値エラー" error="0から11の間でお願いします" prompt="予定月を入力してください" sqref="I58" xr:uid="{34A86B05-B932-4090-AC6F-0427CA3124D3}">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1BF68A25-B224-4813-8714-C8510FE9BF4C}">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B9917E1C-1588-4C16-AD48-E66A5DEC3F19}">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DCE8AAFE-160F-4F8A-BD32-54B36E9238F6}">
      <formula1>0</formula1>
      <formula2>11</formula2>
    </dataValidation>
    <dataValidation type="whole" imeMode="off" allowBlank="1" showInputMessage="1" showErrorMessage="1" prompt="予定年を入力してください" sqref="G58" xr:uid="{081C14A4-3D0C-426B-B3EA-852EC3FBE3A7}">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3DBFCC28-3E52-4C65-9392-1C7E4CE3B0BA}">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1CAA196C-0F74-4167-A7FF-A03CF48A10E0}">
      <formula1>0</formula1>
      <formula2>11</formula2>
    </dataValidation>
    <dataValidation type="date" imeMode="disabled" allowBlank="1" showInputMessage="1" showErrorMessage="1" promptTitle="西暦で入力してください。" prompt="_x000a_例：「2000/01/01」_x000a_（表示は2000年1月1日となります）" sqref="D11:F11" xr:uid="{7758D48A-9068-4015-80C3-B2A0B65380E9}">
      <formula1>7306</formula1>
      <formula2>73050</formula2>
    </dataValidation>
    <dataValidation type="whole" imeMode="off" allowBlank="1" showInputMessage="1" showErrorMessage="1" prompt="メールアドレスが自宅が職場なのかを番号で入力してください" sqref="J41" xr:uid="{1C67DB94-FB5B-4E5E-9B74-8CB40F2CEDAF}">
      <formula1>1</formula1>
      <formula2>2</formula2>
    </dataValidation>
    <dataValidation type="whole" imeMode="off" allowBlank="1" showInputMessage="1" showErrorMessage="1" prompt="テキスト資料・納入告知書・修了証書の送付先（自宅・職場）を番号で入力してください" sqref="J38" xr:uid="{4CB4620A-A4A4-4400-AB59-21AAA7A896F1}">
      <formula1>1</formula1>
      <formula2>2</formula2>
    </dataValidation>
    <dataValidation type="whole" imeMode="off" allowBlank="1" showInputMessage="1" showErrorMessage="1" prompt="研修当日連絡がつく電話番号が自宅か職場なのかを番号で入力してください" sqref="J40" xr:uid="{876569B6-34B7-4862-817F-253A6932AD84}">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9AC7E691-16FF-459D-8963-D46C50E80ADB}">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774657AF-A1ED-4F0B-8B78-BEEB3BD746B3}"/>
    <dataValidation type="list" allowBlank="1" showDropDown="1" showInputMessage="1" showErrorMessage="1" prompt="セルの右にある「▼」ボタンを押してリストから選択してください_x000a__x000a_（下の「キャンセル」）を押してやり直してください）" sqref="N4" xr:uid="{ABECC91F-A772-4E85-B1F8-DC70E58CCA4A}">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7C8DC82B-06B1-4366-B04F-E4C0168179A5}"/>
    <dataValidation type="list" allowBlank="1" showInputMessage="1" showErrorMessage="1" sqref="D79:E79" xr:uid="{CF3EC6C5-47F5-4FC8-93C5-094DA88ECA24}">
      <formula1>"同意する,同意しない"</formula1>
    </dataValidation>
    <dataValidation type="list" allowBlank="1" showInputMessage="1" showErrorMessage="1" sqref="F55" xr:uid="{0DF025A1-BBF3-42C2-AEBF-A9A6F1D0B484}">
      <formula1>"行っている,今後行う予定がある,行う予定はない"</formula1>
    </dataValidation>
    <dataValidation type="list" allowBlank="1" showInputMessage="1" showErrorMessage="1" sqref="J47 F49 D48:E48 H49 F47 H47" xr:uid="{E17AB829-45C1-4956-A26D-054CB48F14E3}">
      <formula1>"有,無"</formula1>
    </dataValidation>
    <dataValidation showInputMessage="1" showErrorMessage="1" sqref="B56 B74 B76 B52 B58 B54 D47 D49" xr:uid="{211ACED3-F084-41F4-9E77-0096067CEAA4}"/>
    <dataValidation imeMode="disabled" allowBlank="1" showInputMessage="1" showErrorMessage="1" promptTitle="現在の勤務先での職名をご記入ください" prompt="記入例：〇〇科医師、○○係長、主任、サービス管理責任者など" sqref="H31:J32 H24:J25" xr:uid="{50E93DAD-1D4E-4D17-B003-72BF19E405C8}"/>
    <dataValidation imeMode="halfAlpha" showInputMessage="1" showErrorMessage="1" errorTitle="経験年数確認" error="この研修会の実施要項で、受講資格の経験年数をご確認ください。" sqref="H27 H18 H33:H34 H58 H30" xr:uid="{17EB370F-CB26-4C14-9931-69CEBFB72882}"/>
    <dataValidation imeMode="halfAlpha" showInputMessage="1" showErrorMessage="1" sqref="E33:F34 E30:F30 E27:F27 N22" xr:uid="{E4FD6506-FC23-41F1-AC88-35128E5E379B}"/>
    <dataValidation type="custom" imeMode="off" allowBlank="1" showInputMessage="1" showErrorMessage="1" prompt="@も含め半角で正確に入力してください" sqref="M4" xr:uid="{E5C4C12E-DEA8-419A-8EBE-2C94204B5DFF}">
      <formula1>COUNTIF(M4,"*@*")</formula1>
    </dataValidation>
    <dataValidation type="list" allowBlank="1" showInputMessage="1" showErrorMessage="1" sqref="B75 B77:B80 B57 B53 B44:B51 B59:B73 B55 B19:B35" xr:uid="{23EE8A42-C0FD-4491-BA62-3802FC6CF619}">
      <formula1>"-,使用"</formula1>
    </dataValidation>
    <dataValidation allowBlank="1" showDropDown="1" showInputMessage="1" showErrorMessage="1" sqref="J4:K4 M54 N4 E47 E49 AU1" xr:uid="{5CFA9729-57A1-469D-AA81-4834DD670C7D}"/>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FBBD33AD-62BE-465F-9532-491B6FA99D7D}"/>
    <dataValidation imeMode="off" allowBlank="1" showInputMessage="1" showErrorMessage="1" sqref="I38:I39 C81:C83 F37:J37 K5 J39 G40:H40" xr:uid="{E74E5ACE-6347-44D5-81F1-28F8397E1441}"/>
    <dataValidation type="date" imeMode="disabled" allowBlank="1" showInputMessage="1" showErrorMessage="1" sqref="G11 I11:J11 G22 I22:J22 G28 I28:J28" xr:uid="{718B2051-7C5F-4B75-B9AD-847F26DAB71A}">
      <formula1>7306</formula1>
      <formula2>73050</formula2>
    </dataValidation>
    <dataValidation imeMode="off" showInputMessage="1" showErrorMessage="1" prompt="@も含め半角で正確に入力してください" sqref="I40:I41" xr:uid="{587CD40A-062C-43F9-B775-0D64186B4EE5}"/>
    <dataValidation type="textLength" imeMode="hiragana" allowBlank="1" showInputMessage="1" showErrorMessage="1" sqref="I47:I48 H20:I21 H60:I60 H73:I73 H55:I55 H53:I53 H65:I65 H57:I57 H48 H51:I51 H23:I23 H77:I79 H75:I75 M56 AW1" xr:uid="{8D49B495-367F-49D1-A0FC-D0D8CB83E600}">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4A0BD605-0F11-447B-8F82-18F0B827067F}"/>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BFE638FE-DDBC-41C3-B598-6EDD627FBF55}"/>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2025-09-03T01:29:02Z</dcterms:created>
  <dcterms:modified xsi:type="dcterms:W3CDTF">2025-09-03T01:30:16Z</dcterms:modified>
</cp:coreProperties>
</file>