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担当別\研修教官\"/>
    </mc:Choice>
  </mc:AlternateContent>
  <xr:revisionPtr revIDLastSave="0" documentId="8_{F709ECEE-4301-492C-A2F0-E337ADBFFAE4}" xr6:coauthVersionLast="47" xr6:coauthVersionMax="47" xr10:uidLastSave="{00000000-0000-0000-0000-000000000000}"/>
  <workbookProtection lockStructure="1"/>
  <bookViews>
    <workbookView showSheetTabs="0" xWindow="915" yWindow="1380" windowWidth="18285" windowHeight="13980" xr2:uid="{264080D3-092B-4831-873A-0486F8E26838}"/>
  </bookViews>
  <sheets>
    <sheet name="入力フォーム" sheetId="1" r:id="rId1"/>
  </sheets>
  <definedNames>
    <definedName name="_xlnm.Print_Area" localSheetId="0">入力フォーム!$A$1:$K$85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5" i="1" l="1"/>
  <c r="N94" i="1"/>
  <c r="N93" i="1"/>
  <c r="N92" i="1"/>
  <c r="CG3" i="1" s="1"/>
  <c r="N91" i="1"/>
  <c r="N90" i="1"/>
  <c r="N89" i="1"/>
  <c r="N88" i="1"/>
  <c r="N87" i="1"/>
  <c r="N86" i="1"/>
  <c r="N85" i="1"/>
  <c r="N84" i="1"/>
  <c r="BY3" i="1" s="1"/>
  <c r="N83" i="1"/>
  <c r="C83" i="1"/>
  <c r="N82" i="1"/>
  <c r="N81" i="1"/>
  <c r="C81" i="1"/>
  <c r="N80" i="1"/>
  <c r="N79" i="1"/>
  <c r="N78" i="1"/>
  <c r="N77" i="1"/>
  <c r="N76" i="1"/>
  <c r="K76" i="1"/>
  <c r="N75" i="1"/>
  <c r="K75" i="1"/>
  <c r="N74" i="1"/>
  <c r="N73" i="1"/>
  <c r="N72" i="1"/>
  <c r="BM3" i="1" s="1"/>
  <c r="N71" i="1"/>
  <c r="N70" i="1"/>
  <c r="N69" i="1"/>
  <c r="N68" i="1"/>
  <c r="N67" i="1"/>
  <c r="N66" i="1"/>
  <c r="N65" i="1"/>
  <c r="N64" i="1"/>
  <c r="BE3" i="1" s="1"/>
  <c r="N63" i="1"/>
  <c r="N62" i="1"/>
  <c r="N61" i="1"/>
  <c r="N60" i="1"/>
  <c r="N58" i="1"/>
  <c r="N57" i="1"/>
  <c r="N56" i="1"/>
  <c r="N55" i="1"/>
  <c r="AV3" i="1" s="1"/>
  <c r="N54" i="1"/>
  <c r="N53" i="1"/>
  <c r="N52" i="1"/>
  <c r="N51" i="1"/>
  <c r="N50" i="1"/>
  <c r="N49" i="1"/>
  <c r="N48" i="1"/>
  <c r="N47" i="1"/>
  <c r="AN3" i="1" s="1"/>
  <c r="I47" i="1"/>
  <c r="N46" i="1"/>
  <c r="N45" i="1"/>
  <c r="N44" i="1"/>
  <c r="N43" i="1"/>
  <c r="N42" i="1"/>
  <c r="Q41" i="1"/>
  <c r="N41" i="1"/>
  <c r="AH3" i="1" s="1"/>
  <c r="R40" i="1"/>
  <c r="Q40" i="1"/>
  <c r="N40" i="1"/>
  <c r="K40" i="1"/>
  <c r="R39" i="1"/>
  <c r="Q39" i="1"/>
  <c r="N39" i="1"/>
  <c r="K39" i="1"/>
  <c r="R38" i="1"/>
  <c r="Q38" i="1"/>
  <c r="N38" i="1"/>
  <c r="L38" i="1"/>
  <c r="R37" i="1"/>
  <c r="Q37" i="1"/>
  <c r="N37" i="1"/>
  <c r="L37" i="1"/>
  <c r="R36" i="1" s="1"/>
  <c r="K37" i="1"/>
  <c r="Q36" i="1"/>
  <c r="N36" i="1"/>
  <c r="N35" i="1"/>
  <c r="C35" i="1"/>
  <c r="N34" i="1"/>
  <c r="AA3" i="1" s="1"/>
  <c r="N33" i="1"/>
  <c r="N32" i="1"/>
  <c r="N31" i="1"/>
  <c r="L31" i="1"/>
  <c r="N30" i="1"/>
  <c r="L30" i="1"/>
  <c r="N29" i="1"/>
  <c r="N28" i="1"/>
  <c r="U3" i="1" s="1"/>
  <c r="N27" i="1"/>
  <c r="G27" i="1"/>
  <c r="N26" i="1"/>
  <c r="N25" i="1"/>
  <c r="R24" i="1"/>
  <c r="N24" i="1"/>
  <c r="L24" i="1"/>
  <c r="N23" i="1"/>
  <c r="P3" i="1" s="1"/>
  <c r="L23" i="1"/>
  <c r="R22" i="1"/>
  <c r="R35" i="1" s="1"/>
  <c r="N22" i="1"/>
  <c r="N21" i="1"/>
  <c r="L21" i="1"/>
  <c r="Q18" i="1" s="1"/>
  <c r="G21" i="1"/>
  <c r="N20" i="1"/>
  <c r="N19" i="1"/>
  <c r="L3" i="1" s="1"/>
  <c r="N18" i="1"/>
  <c r="L18" i="1"/>
  <c r="N17" i="1"/>
  <c r="L17" i="1"/>
  <c r="Q15" i="1" s="1"/>
  <c r="Q16" i="1"/>
  <c r="N16" i="1"/>
  <c r="L16" i="1"/>
  <c r="Q13" i="1" s="1"/>
  <c r="N15" i="1"/>
  <c r="L15" i="1"/>
  <c r="Q14" i="1"/>
  <c r="N14" i="1"/>
  <c r="L14" i="1"/>
  <c r="N13" i="1"/>
  <c r="F3" i="1" s="1"/>
  <c r="N12" i="1"/>
  <c r="L12" i="1"/>
  <c r="N11" i="1"/>
  <c r="L11" i="1"/>
  <c r="Q10" i="1" s="1"/>
  <c r="G11" i="1"/>
  <c r="S10" i="1"/>
  <c r="N10" i="1"/>
  <c r="C3" i="1" s="1"/>
  <c r="L10" i="1"/>
  <c r="N9" i="1"/>
  <c r="L9" i="1"/>
  <c r="L96" i="1" s="1"/>
  <c r="C7" i="1"/>
  <c r="CJ3" i="1"/>
  <c r="CI3" i="1"/>
  <c r="CH3" i="1"/>
  <c r="CF3" i="1"/>
  <c r="CE3" i="1"/>
  <c r="CD3" i="1"/>
  <c r="CC3" i="1"/>
  <c r="CB3" i="1"/>
  <c r="CA3" i="1"/>
  <c r="BZ3" i="1"/>
  <c r="BX3" i="1"/>
  <c r="BW3" i="1"/>
  <c r="BV3" i="1"/>
  <c r="BU3" i="1"/>
  <c r="BT3" i="1"/>
  <c r="BS3" i="1"/>
  <c r="BR3" i="1"/>
  <c r="BQ3" i="1"/>
  <c r="BP3" i="1"/>
  <c r="BO3" i="1"/>
  <c r="BN3" i="1"/>
  <c r="BL3" i="1"/>
  <c r="BK3" i="1"/>
  <c r="BJ3" i="1"/>
  <c r="BI3" i="1"/>
  <c r="BH3" i="1"/>
  <c r="BG3" i="1"/>
  <c r="BF3" i="1"/>
  <c r="BD3" i="1"/>
  <c r="BC3" i="1"/>
  <c r="BB3" i="1"/>
  <c r="BA3" i="1"/>
  <c r="AZ3" i="1"/>
  <c r="AY3" i="1"/>
  <c r="AX3" i="1"/>
  <c r="AW3" i="1"/>
  <c r="AU3" i="1"/>
  <c r="AT3" i="1"/>
  <c r="AS3" i="1"/>
  <c r="AR3" i="1"/>
  <c r="AQ3" i="1"/>
  <c r="AP3" i="1"/>
  <c r="AO3" i="1"/>
  <c r="AM3" i="1"/>
  <c r="AL3" i="1"/>
  <c r="AK3" i="1"/>
  <c r="AJ3" i="1"/>
  <c r="AI3" i="1"/>
  <c r="AG3" i="1"/>
  <c r="AF3" i="1"/>
  <c r="AE3" i="1"/>
  <c r="AD3" i="1"/>
  <c r="AC3" i="1"/>
  <c r="AB3" i="1"/>
  <c r="Z3" i="1"/>
  <c r="Y3" i="1"/>
  <c r="X3" i="1"/>
  <c r="W3" i="1"/>
  <c r="V3" i="1"/>
  <c r="T3" i="1"/>
  <c r="S3" i="1"/>
  <c r="R3" i="1"/>
  <c r="Q3" i="1"/>
  <c r="O3" i="1"/>
  <c r="N3" i="1"/>
  <c r="M3" i="1"/>
  <c r="K3" i="1"/>
  <c r="J3" i="1"/>
  <c r="I3" i="1"/>
  <c r="H3" i="1"/>
  <c r="G3" i="1"/>
  <c r="E3" i="1"/>
  <c r="D3" i="1"/>
  <c r="B3" i="1"/>
  <c r="A3" i="1"/>
  <c r="L97" i="1" l="1"/>
  <c r="C8" i="1"/>
  <c r="Q9" i="1"/>
</calcChain>
</file>

<file path=xl/sharedStrings.xml><?xml version="1.0" encoding="utf-8"?>
<sst xmlns="http://schemas.openxmlformats.org/spreadsheetml/2006/main" count="433" uniqueCount="185">
  <si>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</si>
  <si>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</si>
  <si>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</si>
  <si>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</si>
  <si>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</si>
  <si>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</si>
  <si>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</si>
  <si>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</si>
  <si>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</si>
  <si>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</si>
  <si>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</si>
  <si>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</si>
  <si>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</si>
  <si>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</si>
  <si>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</si>
  <si>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</si>
  <si>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</si>
  <si>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</si>
  <si>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</si>
  <si>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</si>
  <si>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</si>
  <si>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</si>
  <si>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</si>
  <si>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</si>
  <si>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</si>
  <si>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</si>
  <si>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</si>
  <si>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</si>
  <si>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</si>
  <si>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</si>
  <si>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</si>
  <si>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</si>
  <si>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</si>
  <si>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</si>
  <si>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</si>
  <si>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</si>
  <si>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</si>
  <si>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</si>
  <si>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</si>
  <si>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</si>
  <si>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</si>
  <si>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</si>
  <si>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</si>
  <si>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</si>
  <si>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</si>
  <si>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</si>
  <si>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</si>
  <si>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</si>
  <si>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</si>
  <si>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</si>
  <si>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</si>
  <si>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</si>
  <si>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</si>
  <si>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</si>
  <si>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</si>
  <si>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</si>
  <si>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</si>
  <si>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</si>
  <si>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ロービジョンケア関係研修等受講歴</t>
    <rPh sb="8" eb="13">
      <t>カンケイケンシュウトウ</t>
    </rPh>
    <rPh sb="13" eb="16">
      <t>ジュコウレキ</t>
    </rPh>
    <phoneticPr fontId="4"/>
  </si>
  <si>
    <t>吃音の年間担当症例数</t>
    <rPh sb="0" eb="2">
      <t>キツオン</t>
    </rPh>
    <rPh sb="3" eb="10">
      <t>ネンカンタントウショウレイスウ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</si>
  <si>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</si>
  <si>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</si>
  <si>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</si>
  <si>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</si>
  <si>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</si>
  <si>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</si>
  <si>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T66</t>
    <phoneticPr fontId="4"/>
  </si>
  <si>
    <t>T67</t>
    <phoneticPr fontId="4"/>
  </si>
  <si>
    <t>T68</t>
    <phoneticPr fontId="4"/>
  </si>
  <si>
    <t>T69</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</si>
  <si>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</si>
  <si>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</si>
  <si>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</si>
  <si>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
  </si>
  <si>
    <t>なし</t>
  </si>
  <si>
    <t>西暦</t>
    <rPh sb="0" eb="2">
      <t>セイレキ</t>
    </rPh>
    <phoneticPr fontId="4"/>
  </si>
  <si>
    <t>番号</t>
    <rPh sb="0" eb="2">
      <t>バンゴウ</t>
    </rPh>
    <phoneticPr fontId="4"/>
  </si>
  <si>
    <t>令和7年度 知的障害支援者専門研修会 受講申込書</t>
  </si>
  <si>
    <t>申込先：</t>
    <phoneticPr fontId="4"/>
  </si>
  <si>
    <t>kenshu2@rehab.go.jp</t>
  </si>
  <si>
    <t>氏名</t>
    <phoneticPr fontId="4"/>
  </si>
  <si>
    <t>（姓）</t>
    <rPh sb="1" eb="2">
      <t>セイ</t>
    </rPh>
    <phoneticPr fontId="4"/>
  </si>
  <si>
    <t>（名）</t>
    <rPh sb="1" eb="2">
      <t>メイ</t>
    </rPh>
    <phoneticPr fontId="4"/>
  </si>
  <si>
    <t>1,2</t>
    <phoneticPr fontId="4"/>
  </si>
  <si>
    <t>フリガナ（全角）</t>
  </si>
  <si>
    <t>（セイ）</t>
    <phoneticPr fontId="4"/>
  </si>
  <si>
    <t>（メイ）</t>
    <phoneticPr fontId="4"/>
  </si>
  <si>
    <t>生年月日</t>
  </si>
  <si>
    <t>勤務先住所の都道府県</t>
  </si>
  <si>
    <t>勤務先名称</t>
  </si>
  <si>
    <t>所属部署</t>
    <rPh sb="0" eb="4">
      <t>ショゾクブショ</t>
    </rPh>
    <phoneticPr fontId="4"/>
  </si>
  <si>
    <t>（記入例：生活支援員）</t>
    <phoneticPr fontId="4"/>
  </si>
  <si>
    <t>経験年数</t>
    <phoneticPr fontId="4"/>
  </si>
  <si>
    <t>（知的障害支援の経験年数）</t>
    <phoneticPr fontId="4"/>
  </si>
  <si>
    <t>年</t>
    <rPh sb="0" eb="1">
      <t>ネン</t>
    </rPh>
    <phoneticPr fontId="4"/>
  </si>
  <si>
    <t>か月</t>
    <rPh sb="1" eb="2">
      <t>ゲツ</t>
    </rPh>
    <phoneticPr fontId="4"/>
  </si>
  <si>
    <t>使用</t>
    <phoneticPr fontId="4"/>
  </si>
  <si>
    <t>-</t>
    <phoneticPr fontId="4"/>
  </si>
  <si>
    <t>＊＊＊</t>
  </si>
  <si>
    <t>日本眼科医学会会員番号</t>
    <rPh sb="0" eb="2">
      <t>ニホン</t>
    </rPh>
    <rPh sb="2" eb="4">
      <t>ガンカ</t>
    </rPh>
    <rPh sb="4" eb="5">
      <t>イ</t>
    </rPh>
    <rPh sb="5" eb="11">
      <t>ガッカイカイインバンゴウ</t>
    </rPh>
    <phoneticPr fontId="4"/>
  </si>
  <si>
    <t>その他</t>
    <rPh sb="2" eb="3">
      <t>ホカ</t>
    </rPh>
    <phoneticPr fontId="4"/>
  </si>
  <si>
    <t>＊＊＊</t>
    <phoneticPr fontId="4"/>
  </si>
  <si>
    <t>高次脳機能障害支援の経験年数</t>
    <rPh sb="0" eb="3">
      <t>コウジノウ</t>
    </rPh>
    <rPh sb="3" eb="5">
      <t>キノウ</t>
    </rPh>
    <rPh sb="5" eb="7">
      <t>ショウガイ</t>
    </rPh>
    <rPh sb="7" eb="9">
      <t>シエン</t>
    </rPh>
    <rPh sb="10" eb="14">
      <t>ケイケンネンスウ</t>
    </rPh>
    <phoneticPr fontId="4"/>
  </si>
  <si>
    <t>公認心理士登録番号</t>
    <rPh sb="0" eb="2">
      <t>コウニン</t>
    </rPh>
    <rPh sb="2" eb="5">
      <t>シンリシ</t>
    </rPh>
    <rPh sb="5" eb="7">
      <t>トウロク</t>
    </rPh>
    <rPh sb="7" eb="9">
      <t>バンゴウ</t>
    </rPh>
    <phoneticPr fontId="4"/>
  </si>
  <si>
    <t>-</t>
  </si>
  <si>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</si>
  <si>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</si>
  <si>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phoneticPr fontId="4"/>
  </si>
  <si>
    <t>1.自　宅
2.勤務先</t>
    <phoneticPr fontId="4"/>
  </si>
  <si>
    <t>1.個　人
2.勤務先</t>
    <rPh sb="2" eb="3">
      <t>コ</t>
    </rPh>
    <rPh sb="4" eb="5">
      <t>ヒト</t>
    </rPh>
    <phoneticPr fontId="4"/>
  </si>
  <si>
    <t>音声・言語・嚥下いずれかの外来有無</t>
    <rPh sb="0" eb="2">
      <t>オンセイ</t>
    </rPh>
    <rPh sb="3" eb="5">
      <t>ゲンゴ</t>
    </rPh>
    <rPh sb="6" eb="8">
      <t>エンゲ</t>
    </rPh>
    <rPh sb="13" eb="15">
      <t>ガイライ</t>
    </rPh>
    <rPh sb="15" eb="17">
      <t>ウム</t>
    </rPh>
    <phoneticPr fontId="4"/>
  </si>
  <si>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</si>
  <si>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</si>
  <si>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</si>
  <si>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</si>
  <si>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勤務先の事業形態</t>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</si>
  <si>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</si>
  <si>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国リハ視能訓練士研修会参加者</t>
    <rPh sb="0" eb="1">
      <t>コク</t>
    </rPh>
    <rPh sb="3" eb="8">
      <t>シノウクンレンシ</t>
    </rPh>
    <rPh sb="8" eb="11">
      <t>ケンシュウカイ</t>
    </rPh>
    <rPh sb="11" eb="14">
      <t>サンカシャ</t>
    </rPh>
    <phoneticPr fontId="4"/>
  </si>
  <si>
    <t>月頃</t>
    <rPh sb="0" eb="1">
      <t>ゲツ</t>
    </rPh>
    <rPh sb="1" eb="2">
      <t>コロ</t>
    </rPh>
    <phoneticPr fontId="4"/>
  </si>
  <si>
    <t>ロービジョンケア判断料</t>
    <rPh sb="8" eb="11">
      <t>ハンダンリョウ</t>
    </rPh>
    <phoneticPr fontId="4"/>
  </si>
  <si>
    <t>件</t>
    <rPh sb="0" eb="1">
      <t>ケン</t>
    </rPh>
    <phoneticPr fontId="4"/>
  </si>
  <si>
    <t>受講理由</t>
    <phoneticPr fontId="4"/>
  </si>
  <si>
    <t>使用</t>
  </si>
  <si>
    <t>一部同意しない項目</t>
    <rPh sb="0" eb="2">
      <t>イチブ</t>
    </rPh>
    <rPh sb="2" eb="4">
      <t>ドウイ</t>
    </rPh>
    <rPh sb="7" eb="9">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</si>
  <si>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</si>
  <si>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</si>
  <si>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</si>
  <si>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</si>
  <si>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</si>
  <si>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</si>
  <si>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</si>
  <si>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・記録のため、主催者が録画をすることを了承いたします。</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</si>
  <si>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</si>
  <si>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</si>
  <si>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</si>
  <si>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</si>
  <si>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</si>
  <si>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</si>
  <si>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</si>
  <si>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</si>
  <si>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</si>
  <si>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</si>
  <si>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</si>
  <si>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</si>
  <si>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</si>
  <si>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</si>
  <si>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</si>
  <si>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</si>
  <si>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</si>
  <si>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</si>
  <si>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</si>
  <si>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</si>
  <si>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</si>
  <si>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</si>
  <si>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</si>
  <si>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</si>
  <si>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</si>
  <si>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</si>
  <si>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</si>
  <si>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</si>
  <si>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</si>
  <si>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</si>
  <si>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①知的障害児者支援に３年以上従事</t>
    <phoneticPr fontId="4"/>
  </si>
  <si>
    <t>鳥取県</t>
  </si>
  <si>
    <t>②知的障害者更生相談所職員</t>
    <phoneticPr fontId="4"/>
  </si>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</sst>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68">
    <font>
      <sz val="11"/>
      <color theme="1"/>
      <name val="游ゴシック"/>
      <family val="3"/>
      <charset val="128"/>
      <scheme val="minor"/>
    </font>
    <font>
      <sz val="9"/>
      <color rgb="FF000000"/>
      <name val="Meiryo UI"/>
      <family val="3"/>
      <charset val="128"/>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0"/>
      <color rgb="FFC00000"/>
      <name val="MS PGothic"/>
      <family val="3"/>
      <charset val="128"/>
    </font>
    <font>
      <sz val="8"/>
      <color theme="1"/>
      <name val="ＭＳ 明朝"/>
      <family val="1"/>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9"/>
      <color theme="1"/>
      <name val="MS UI Gothic"/>
      <family val="3"/>
      <charset val="128"/>
    </font>
    <font>
      <sz val="8"/>
      <name val="ＭＳ ゴシック"/>
      <family val="3"/>
      <charset val="128"/>
    </font>
    <font>
      <sz val="11"/>
      <color theme="2" tint="-4.9989318521683403E-2"/>
      <name val="Calibri"/>
      <family val="2"/>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s>
  <fills count="1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7" tint="0.79998168889431442"/>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48" fillId="0" borderId="0" applyNumberFormat="0" applyFill="0" applyBorder="0" applyAlignment="0" applyProtection="0"/>
  </cellStyleXfs>
  <cellXfs count="311">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0" fillId="0" borderId="0" xfId="0"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2" fillId="0" borderId="0" xfId="0" applyNumberFormat="1" applyFont="1" applyAlignment="1">
      <alignment vertical="center" wrapText="1"/>
    </xf>
    <xf numFmtId="0" fontId="13" fillId="0" borderId="0" xfId="0" applyFont="1" applyAlignment="1">
      <alignment horizontal="right" vertical="center"/>
    </xf>
    <xf numFmtId="177" fontId="6" fillId="5" borderId="6" xfId="0" applyNumberFormat="1" applyFont="1" applyFill="1" applyBorder="1" applyAlignment="1" applyProtection="1">
      <alignment horizontal="center" vertical="center"/>
      <protection locked="0"/>
    </xf>
    <xf numFmtId="0" fontId="14" fillId="0" borderId="7" xfId="0" applyFont="1" applyBorder="1" applyAlignment="1">
      <alignment vertical="center"/>
    </xf>
    <xf numFmtId="31" fontId="15"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6" fillId="6" borderId="0" xfId="0" applyFont="1" applyFill="1" applyAlignment="1">
      <alignment horizontal="left" vertical="center" shrinkToFit="1"/>
    </xf>
    <xf numFmtId="31" fontId="17" fillId="0" borderId="0" xfId="0" applyNumberFormat="1" applyFont="1" applyAlignment="1">
      <alignment horizontal="left" vertical="center"/>
    </xf>
    <xf numFmtId="0" fontId="18" fillId="0" borderId="0" xfId="0" applyFont="1" applyAlignment="1" applyProtection="1">
      <alignment horizontal="right" vertical="center"/>
      <protection locked="0"/>
    </xf>
    <xf numFmtId="31" fontId="6"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19" fillId="0" borderId="0" xfId="0" applyFont="1" applyAlignment="1">
      <alignment horizontal="left" vertical="center"/>
    </xf>
    <xf numFmtId="176" fontId="14"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20"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2" fillId="6" borderId="0" xfId="0" applyFont="1" applyFill="1" applyAlignment="1">
      <alignment vertical="center"/>
    </xf>
    <xf numFmtId="0" fontId="10" fillId="0" borderId="0" xfId="0" applyFont="1" applyAlignment="1">
      <alignment vertical="center"/>
    </xf>
    <xf numFmtId="0" fontId="21" fillId="0" borderId="0" xfId="0" applyFont="1" applyAlignment="1">
      <alignment horizontal="right" vertical="center"/>
    </xf>
    <xf numFmtId="178" fontId="22" fillId="0" borderId="0" xfId="0" applyNumberFormat="1" applyFont="1" applyAlignment="1">
      <alignment horizontal="left" vertical="center"/>
    </xf>
    <xf numFmtId="178" fontId="23" fillId="0" borderId="0" xfId="0" applyNumberFormat="1"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right" vertical="center"/>
    </xf>
    <xf numFmtId="0" fontId="0" fillId="0" borderId="0" xfId="0" applyAlignment="1">
      <alignment horizontal="right" vertical="center"/>
    </xf>
    <xf numFmtId="0" fontId="27" fillId="0" borderId="0" xfId="0" applyFont="1" applyAlignment="1">
      <alignment vertical="center" shrinkToFit="1"/>
    </xf>
    <xf numFmtId="0" fontId="28"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shrinkToFit="1"/>
    </xf>
    <xf numFmtId="0" fontId="0" fillId="7" borderId="0" xfId="0" applyFill="1" applyAlignment="1">
      <alignment vertical="center"/>
    </xf>
    <xf numFmtId="0" fontId="0" fillId="0" borderId="9" xfId="0" applyBorder="1" applyAlignment="1">
      <alignment vertical="center"/>
    </xf>
    <xf numFmtId="0" fontId="6" fillId="0" borderId="5" xfId="0" applyFont="1" applyBorder="1" applyAlignment="1">
      <alignment horizontal="center" vertical="center"/>
    </xf>
    <xf numFmtId="0" fontId="15" fillId="0" borderId="10" xfId="0" applyFont="1" applyBorder="1" applyAlignment="1">
      <alignment horizontal="center" vertical="center"/>
    </xf>
    <xf numFmtId="176" fontId="14" fillId="3" borderId="11" xfId="0" applyNumberFormat="1" applyFont="1" applyFill="1" applyBorder="1" applyAlignment="1" applyProtection="1">
      <alignment horizontal="left" vertical="center" wrapText="1" indent="1"/>
      <protection locked="0"/>
    </xf>
    <xf numFmtId="176" fontId="30" fillId="0" borderId="11" xfId="0" applyNumberFormat="1" applyFont="1" applyBorder="1" applyAlignment="1" applyProtection="1">
      <alignment horizontal="left" vertical="center" indent="1"/>
      <protection locked="0"/>
    </xf>
    <xf numFmtId="0" fontId="9" fillId="0" borderId="11" xfId="0" applyFont="1" applyBorder="1" applyAlignment="1">
      <alignment horizontal="right" vertical="center"/>
    </xf>
    <xf numFmtId="176" fontId="14"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xf numFmtId="0" fontId="2" fillId="0" borderId="11" xfId="0" applyFont="1" applyBorder="1" applyAlignment="1">
      <alignment vertical="center"/>
    </xf>
    <xf numFmtId="0" fontId="10" fillId="0" borderId="12" xfId="0" applyFont="1" applyBorder="1" applyAlignment="1">
      <alignment vertical="center"/>
    </xf>
    <xf numFmtId="0" fontId="31" fillId="0" borderId="0" xfId="0" applyFont="1" applyAlignment="1">
      <alignment vertical="center"/>
    </xf>
    <xf numFmtId="176" fontId="12" fillId="8" borderId="13" xfId="0" applyNumberFormat="1" applyFont="1" applyFill="1" applyBorder="1" applyAlignment="1">
      <alignment vertical="center"/>
    </xf>
    <xf numFmtId="0" fontId="32" fillId="0" borderId="0" xfId="0" applyFont="1" applyAlignment="1">
      <alignment vertical="center"/>
    </xf>
    <xf numFmtId="0" fontId="15" fillId="0" borderId="14" xfId="0" applyFont="1" applyBorder="1" applyAlignment="1">
      <alignment horizontal="center" vertical="center"/>
    </xf>
    <xf numFmtId="0" fontId="33" fillId="0" borderId="0" xfId="0" applyFont="1" applyAlignment="1">
      <alignment vertical="center"/>
    </xf>
    <xf numFmtId="0" fontId="14"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34" fillId="0" borderId="16" xfId="0" applyFont="1" applyBorder="1" applyAlignment="1">
      <alignment horizontal="right" vertical="center"/>
    </xf>
    <xf numFmtId="0" fontId="14"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6"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5" fillId="0" borderId="18" xfId="0" applyNumberFormat="1" applyFont="1" applyBorder="1" applyAlignment="1">
      <alignment horizontal="left"/>
    </xf>
    <xf numFmtId="0" fontId="0" fillId="0" borderId="18" xfId="0" applyBorder="1" applyAlignment="1">
      <alignment vertical="center"/>
    </xf>
    <xf numFmtId="0" fontId="10" fillId="0" borderId="17" xfId="0" applyFont="1" applyBorder="1" applyAlignment="1">
      <alignment vertical="center"/>
    </xf>
    <xf numFmtId="0" fontId="6" fillId="0" borderId="5" xfId="0" applyFont="1" applyBorder="1" applyAlignment="1">
      <alignment horizontal="center" vertical="center" wrapText="1"/>
    </xf>
    <xf numFmtId="0" fontId="6" fillId="2" borderId="19"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6"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6" fillId="3" borderId="19"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181" fontId="12" fillId="8" borderId="13" xfId="0" applyNumberFormat="1" applyFont="1" applyFill="1" applyBorder="1" applyAlignment="1">
      <alignment vertical="center"/>
    </xf>
    <xf numFmtId="0" fontId="6"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6" fillId="0" borderId="11" xfId="0" applyFont="1" applyBorder="1" applyAlignment="1">
      <alignment horizontal="left" vertical="top" indent="1" shrinkToFit="1"/>
    </xf>
    <xf numFmtId="0" fontId="36" fillId="0" borderId="12" xfId="0" applyFont="1" applyBorder="1" applyAlignment="1">
      <alignment horizontal="left" vertical="top" indent="1" shrinkToFit="1"/>
    </xf>
    <xf numFmtId="176" fontId="12" fillId="2" borderId="13" xfId="0" applyNumberFormat="1" applyFont="1" applyFill="1" applyBorder="1" applyAlignment="1">
      <alignment vertical="center"/>
    </xf>
    <xf numFmtId="0" fontId="0" fillId="3" borderId="11" xfId="0" applyFill="1" applyBorder="1" applyAlignment="1" applyProtection="1">
      <alignment horizontal="left" vertical="center"/>
      <protection locked="0"/>
    </xf>
    <xf numFmtId="0" fontId="6"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6" fillId="3" borderId="11" xfId="0" applyFont="1" applyFill="1" applyBorder="1" applyAlignment="1" applyProtection="1">
      <alignment horizontal="center" vertical="top"/>
      <protection locked="0"/>
    </xf>
    <xf numFmtId="0" fontId="6" fillId="0" borderId="11" xfId="0" applyFont="1" applyBorder="1" applyAlignment="1">
      <alignment horizontal="center" vertical="top"/>
    </xf>
    <xf numFmtId="0" fontId="6" fillId="0" borderId="11" xfId="0" applyFont="1" applyBorder="1" applyAlignment="1">
      <alignment horizontal="center" vertical="center"/>
    </xf>
    <xf numFmtId="0" fontId="0" fillId="0" borderId="12" xfId="0" applyBorder="1" applyAlignment="1">
      <alignment vertical="center"/>
    </xf>
    <xf numFmtId="0" fontId="37"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5" fillId="3" borderId="19" xfId="0" applyFont="1" applyFill="1" applyBorder="1" applyAlignment="1" applyProtection="1">
      <alignment horizontal="left" vertical="top" wrapText="1" indent="1" shrinkToFit="1"/>
      <protection locked="0"/>
    </xf>
    <xf numFmtId="0" fontId="38" fillId="3" borderId="11" xfId="0" applyFont="1" applyFill="1" applyBorder="1" applyAlignment="1" applyProtection="1">
      <alignment horizontal="left" vertical="top" wrapText="1" indent="1"/>
      <protection locked="0"/>
    </xf>
    <xf numFmtId="0" fontId="31" fillId="7" borderId="0" xfId="0" applyFont="1" applyFill="1" applyAlignment="1">
      <alignment vertical="center"/>
    </xf>
    <xf numFmtId="0" fontId="17" fillId="0" borderId="0" xfId="0" applyFont="1" applyAlignment="1">
      <alignment vertical="center" wrapText="1"/>
    </xf>
    <xf numFmtId="0" fontId="6"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0" fillId="0" borderId="21" xfId="0" applyBorder="1" applyAlignment="1">
      <alignment horizontal="left" vertical="top"/>
    </xf>
    <xf numFmtId="0" fontId="14" fillId="0" borderId="21" xfId="0" applyFont="1" applyBorder="1" applyAlignment="1">
      <alignment horizontal="right" vertical="center"/>
    </xf>
    <xf numFmtId="49" fontId="30"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10" fillId="0" borderId="21" xfId="0" applyFont="1" applyBorder="1" applyAlignment="1">
      <alignment horizontal="left" vertical="top"/>
    </xf>
    <xf numFmtId="0" fontId="10" fillId="0" borderId="22" xfId="0" applyFont="1" applyBorder="1" applyAlignment="1">
      <alignment vertical="center"/>
    </xf>
    <xf numFmtId="0" fontId="39" fillId="0" borderId="0" xfId="0" applyFont="1" applyAlignment="1">
      <alignment vertical="center" wrapText="1"/>
    </xf>
    <xf numFmtId="176" fontId="12" fillId="10" borderId="13" xfId="0" applyNumberFormat="1" applyFont="1" applyFill="1" applyBorder="1" applyAlignment="1">
      <alignment vertical="center"/>
    </xf>
    <xf numFmtId="0" fontId="6" fillId="2" borderId="14"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4" fillId="0" borderId="18" xfId="0" applyFont="1" applyBorder="1" applyAlignment="1">
      <alignment horizontal="right" vertical="center"/>
    </xf>
    <xf numFmtId="49" fontId="30"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10" fillId="0" borderId="18" xfId="0" applyFont="1" applyBorder="1" applyAlignment="1">
      <alignment horizontal="left" vertical="top"/>
    </xf>
    <xf numFmtId="179" fontId="6"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5" fillId="0" borderId="11" xfId="0" applyNumberFormat="1" applyFont="1" applyBorder="1" applyAlignment="1">
      <alignment horizontal="left"/>
    </xf>
    <xf numFmtId="0" fontId="12" fillId="0" borderId="0" xfId="0" applyFont="1" applyAlignment="1">
      <alignment horizontal="center" vertical="top"/>
    </xf>
    <xf numFmtId="0" fontId="6" fillId="2" borderId="19" xfId="0" applyFont="1" applyFill="1" applyBorder="1" applyAlignment="1" applyProtection="1">
      <alignment horizontal="center" vertical="center" wrapText="1"/>
      <protection locked="0"/>
    </xf>
    <xf numFmtId="0" fontId="0" fillId="0" borderId="11" xfId="0" applyBorder="1" applyAlignment="1">
      <alignment horizontal="left" vertical="top"/>
    </xf>
    <xf numFmtId="0" fontId="14" fillId="0" borderId="11" xfId="0" applyFont="1" applyBorder="1" applyAlignment="1">
      <alignment horizontal="right" vertical="center"/>
    </xf>
    <xf numFmtId="49" fontId="30"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10" fillId="0" borderId="11" xfId="0" applyFont="1" applyBorder="1" applyAlignment="1">
      <alignment horizontal="left" vertical="top"/>
    </xf>
    <xf numFmtId="176" fontId="12" fillId="10" borderId="0" xfId="0" applyNumberFormat="1" applyFont="1" applyFill="1" applyAlignment="1">
      <alignment vertical="center"/>
    </xf>
    <xf numFmtId="0" fontId="6"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lignment vertical="center"/>
    </xf>
    <xf numFmtId="0" fontId="6" fillId="2" borderId="19" xfId="0" applyFont="1" applyFill="1" applyBorder="1" applyAlignment="1" applyProtection="1">
      <alignment vertical="center"/>
      <protection locked="0"/>
    </xf>
    <xf numFmtId="0" fontId="6" fillId="0" borderId="19"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3" borderId="0" xfId="0" applyFont="1" applyFill="1" applyAlignment="1" applyProtection="1">
      <alignment horizontal="center" vertical="top"/>
      <protection locked="0"/>
    </xf>
    <xf numFmtId="0" fontId="6" fillId="0" borderId="0" xfId="0" applyFont="1" applyAlignment="1">
      <alignment horizontal="center" vertical="top"/>
    </xf>
    <xf numFmtId="0" fontId="6" fillId="0" borderId="0" xfId="0" applyFont="1" applyAlignment="1">
      <alignment horizontal="center" vertical="center"/>
    </xf>
    <xf numFmtId="0" fontId="0" fillId="0" borderId="23" xfId="0" applyBorder="1" applyAlignment="1">
      <alignment vertical="center"/>
    </xf>
    <xf numFmtId="14" fontId="6" fillId="0" borderId="19" xfId="0" applyNumberFormat="1" applyFont="1" applyBorder="1" applyAlignment="1">
      <alignment vertical="center"/>
    </xf>
    <xf numFmtId="0" fontId="38" fillId="2" borderId="11" xfId="0" applyFont="1" applyFill="1" applyBorder="1" applyAlignment="1" applyProtection="1">
      <alignment vertical="center"/>
      <protection locked="0"/>
    </xf>
    <xf numFmtId="14" fontId="40" fillId="0" borderId="11" xfId="0" applyNumberFormat="1" applyFont="1" applyBorder="1" applyAlignment="1">
      <alignment horizontal="right" vertical="center"/>
    </xf>
    <xf numFmtId="14" fontId="0" fillId="11" borderId="11" xfId="0" applyNumberFormat="1" applyFill="1" applyBorder="1" applyAlignment="1" applyProtection="1">
      <alignment vertical="center"/>
      <protection locked="0"/>
    </xf>
    <xf numFmtId="0" fontId="6" fillId="0" borderId="11" xfId="0" applyFont="1" applyBorder="1" applyAlignment="1">
      <alignment horizontal="center" vertical="top" wrapText="1"/>
    </xf>
    <xf numFmtId="0" fontId="0" fillId="0" borderId="11" xfId="0" applyBorder="1" applyAlignment="1">
      <alignment horizontal="center" vertical="top" wrapText="1"/>
    </xf>
    <xf numFmtId="49" fontId="6"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21" xfId="0" applyFont="1" applyBorder="1" applyAlignment="1">
      <alignment horizontal="center" vertical="top" wrapText="1"/>
    </xf>
    <xf numFmtId="0" fontId="0" fillId="0" borderId="21" xfId="0" applyBorder="1" applyAlignment="1">
      <alignment horizontal="center" vertical="top" wrapText="1"/>
    </xf>
    <xf numFmtId="0" fontId="6" fillId="3" borderId="21" xfId="0" applyFont="1" applyFill="1" applyBorder="1" applyAlignment="1" applyProtection="1">
      <alignment horizontal="center" vertical="top"/>
      <protection locked="0"/>
    </xf>
    <xf numFmtId="0" fontId="6" fillId="0" borderId="21" xfId="0" applyFont="1" applyBorder="1" applyAlignment="1">
      <alignment horizontal="center" vertical="top"/>
    </xf>
    <xf numFmtId="0" fontId="6" fillId="0" borderId="24"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19" xfId="0" applyFont="1" applyBorder="1" applyAlignment="1">
      <alignment horizontal="center" vertical="center"/>
    </xf>
    <xf numFmtId="0" fontId="6" fillId="2" borderId="25"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2" xfId="0" applyBorder="1" applyAlignment="1" applyProtection="1">
      <alignment vertical="center"/>
      <protection locked="0"/>
    </xf>
    <xf numFmtId="0" fontId="41" fillId="0" borderId="0" xfId="0" applyFont="1" applyAlignment="1">
      <alignment horizontal="left"/>
    </xf>
    <xf numFmtId="0" fontId="6" fillId="6" borderId="0" xfId="0" applyFont="1" applyFill="1" applyAlignment="1">
      <alignment horizontal="left" vertical="center" indent="1"/>
    </xf>
    <xf numFmtId="0" fontId="42" fillId="6" borderId="15" xfId="0" applyFont="1" applyFill="1" applyBorder="1" applyAlignment="1">
      <alignment vertical="top" wrapText="1" shrinkToFit="1"/>
    </xf>
    <xf numFmtId="0" fontId="42" fillId="0" borderId="15" xfId="0" applyFont="1" applyBorder="1" applyAlignment="1">
      <alignment vertical="top" wrapText="1" shrinkToFit="1"/>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10" fillId="0" borderId="27" xfId="0" applyFont="1" applyBorder="1" applyAlignment="1">
      <alignment vertical="center"/>
    </xf>
    <xf numFmtId="179" fontId="12" fillId="10" borderId="13" xfId="0" applyNumberFormat="1" applyFont="1" applyFill="1" applyBorder="1" applyAlignment="1">
      <alignment vertical="center"/>
    </xf>
    <xf numFmtId="0" fontId="43" fillId="0" borderId="0" xfId="0" applyFont="1" applyAlignment="1">
      <alignment vertical="center"/>
    </xf>
    <xf numFmtId="0" fontId="6" fillId="0" borderId="28" xfId="0" applyFont="1" applyBorder="1" applyAlignment="1">
      <alignment horizontal="center" vertical="center" wrapText="1"/>
    </xf>
    <xf numFmtId="49" fontId="6"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5" fillId="6" borderId="3" xfId="0" applyFont="1" applyFill="1" applyBorder="1" applyAlignment="1">
      <alignment horizontal="right" vertical="center" wrapText="1"/>
    </xf>
    <xf numFmtId="0" fontId="17" fillId="3" borderId="3" xfId="0" applyFont="1" applyFill="1" applyBorder="1" applyAlignment="1" applyProtection="1">
      <alignment horizontal="center" vertical="center"/>
      <protection locked="0"/>
    </xf>
    <xf numFmtId="0" fontId="46" fillId="0" borderId="27" xfId="0" applyFont="1" applyBorder="1" applyAlignment="1">
      <alignment vertical="center"/>
    </xf>
    <xf numFmtId="0" fontId="47" fillId="0" borderId="0" xfId="0" applyFont="1" applyAlignment="1">
      <alignment vertical="center"/>
    </xf>
    <xf numFmtId="0" fontId="0" fillId="0" borderId="29" xfId="0" applyBorder="1" applyAlignment="1">
      <alignment horizontal="center" vertical="center"/>
    </xf>
    <xf numFmtId="0" fontId="6"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48"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49" fillId="0" borderId="18" xfId="0" applyFont="1" applyBorder="1" applyAlignment="1">
      <alignment horizontal="left"/>
    </xf>
    <xf numFmtId="0" fontId="50" fillId="0" borderId="18" xfId="0" applyFont="1" applyBorder="1" applyAlignment="1">
      <alignment horizontal="right" vertical="top"/>
    </xf>
    <xf numFmtId="0" fontId="32" fillId="0" borderId="0" xfId="0" applyFont="1" applyAlignment="1">
      <alignment vertical="top" wrapText="1"/>
    </xf>
    <xf numFmtId="0" fontId="6" fillId="3" borderId="1" xfId="0" applyFont="1" applyFill="1" applyBorder="1" applyAlignment="1">
      <alignment horizontal="center"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4" fillId="0" borderId="3" xfId="0" applyFont="1" applyBorder="1" applyAlignment="1">
      <alignment horizontal="right" vertical="center"/>
    </xf>
    <xf numFmtId="49" fontId="30"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10" fillId="0" borderId="3" xfId="0" applyFont="1" applyBorder="1" applyAlignment="1">
      <alignment horizontal="left" vertical="top"/>
    </xf>
    <xf numFmtId="176" fontId="12" fillId="0" borderId="13" xfId="0" applyNumberFormat="1" applyFont="1" applyBorder="1" applyAlignment="1">
      <alignment vertical="center"/>
    </xf>
    <xf numFmtId="0" fontId="51" fillId="10" borderId="1" xfId="0" applyFont="1" applyFill="1" applyBorder="1" applyAlignment="1">
      <alignment horizontal="center" vertical="center"/>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3" xfId="0" applyBorder="1" applyAlignment="1" applyProtection="1">
      <alignment vertical="center"/>
      <protection locked="0"/>
    </xf>
    <xf numFmtId="0" fontId="6" fillId="2" borderId="30" xfId="0" applyFont="1" applyFill="1" applyBorder="1" applyAlignment="1" applyProtection="1">
      <alignment horizontal="center" vertical="center" wrapText="1"/>
      <protection locked="0"/>
    </xf>
    <xf numFmtId="0" fontId="6" fillId="12" borderId="5" xfId="0" applyFont="1" applyFill="1" applyBorder="1" applyAlignment="1">
      <alignment horizontal="center" vertical="center" wrapText="1"/>
    </xf>
    <xf numFmtId="0" fontId="52" fillId="12" borderId="3" xfId="0" applyFont="1" applyFill="1" applyBorder="1" applyAlignment="1">
      <alignment horizontal="right" vertical="center"/>
    </xf>
    <xf numFmtId="0" fontId="53" fillId="12" borderId="3" xfId="0" applyFont="1" applyFill="1" applyBorder="1" applyAlignment="1">
      <alignment horizontal="right" vertical="center"/>
    </xf>
    <xf numFmtId="0" fontId="54" fillId="12" borderId="31" xfId="0" applyFont="1" applyFill="1" applyBorder="1" applyAlignment="1">
      <alignment horizontal="left" vertical="center" wrapText="1"/>
    </xf>
    <xf numFmtId="0" fontId="54" fillId="12" borderId="31" xfId="0" applyFont="1" applyFill="1" applyBorder="1" applyAlignment="1">
      <alignment vertical="center" wrapText="1"/>
    </xf>
    <xf numFmtId="0" fontId="54" fillId="12" borderId="32" xfId="0" applyFont="1" applyFill="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 xfId="0" applyBorder="1" applyAlignment="1">
      <alignment horizontal="left" vertical="center"/>
    </xf>
    <xf numFmtId="0" fontId="0" fillId="0" borderId="33" xfId="0" applyBorder="1" applyAlignment="1">
      <alignment vertical="center"/>
    </xf>
    <xf numFmtId="0" fontId="51" fillId="0" borderId="1" xfId="0" applyFont="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7" xfId="0" applyBorder="1" applyAlignment="1">
      <alignment vertical="center"/>
    </xf>
    <xf numFmtId="0" fontId="15" fillId="2" borderId="5" xfId="0" applyFont="1" applyFill="1" applyBorder="1" applyAlignment="1" applyProtection="1">
      <alignment horizontal="left" vertical="center" indent="1"/>
      <protection locked="0"/>
    </xf>
    <xf numFmtId="0" fontId="38" fillId="0" borderId="3" xfId="0" applyFont="1" applyBorder="1" applyAlignment="1" applyProtection="1">
      <alignment horizontal="left" vertical="center" indent="1"/>
      <protection locked="0"/>
    </xf>
    <xf numFmtId="0" fontId="19" fillId="0" borderId="0" xfId="0" applyFont="1" applyAlignment="1">
      <alignment vertical="center" wrapText="1"/>
    </xf>
    <xf numFmtId="0" fontId="10" fillId="0" borderId="33" xfId="0" applyFont="1" applyBorder="1" applyAlignment="1">
      <alignment vertical="center"/>
    </xf>
    <xf numFmtId="0" fontId="6" fillId="3" borderId="5" xfId="0" applyFont="1" applyFill="1" applyBorder="1" applyAlignment="1" applyProtection="1">
      <alignment vertical="center"/>
      <protection locked="0"/>
    </xf>
    <xf numFmtId="0" fontId="0" fillId="0" borderId="33" xfId="0" applyBorder="1" applyAlignment="1" applyProtection="1">
      <alignment vertical="center"/>
      <protection locked="0"/>
    </xf>
    <xf numFmtId="0" fontId="0" fillId="0" borderId="3" xfId="0" applyBorder="1" applyAlignment="1">
      <alignment vertical="center"/>
    </xf>
    <xf numFmtId="0" fontId="6" fillId="3" borderId="34"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0" xfId="0" applyFont="1" applyBorder="1" applyAlignment="1">
      <alignment vertical="center"/>
    </xf>
    <xf numFmtId="0" fontId="6" fillId="3" borderId="18" xfId="0" applyFont="1" applyFill="1" applyBorder="1" applyAlignment="1" applyProtection="1">
      <alignment horizontal="center" vertical="top"/>
      <protection locked="0"/>
    </xf>
    <xf numFmtId="0" fontId="6" fillId="0" borderId="18" xfId="0" applyFont="1" applyBorder="1" applyAlignment="1" applyProtection="1">
      <alignment horizontal="center" vertical="center"/>
      <protection locked="0"/>
    </xf>
    <xf numFmtId="0" fontId="6" fillId="3" borderId="16" xfId="0" applyFont="1" applyFill="1" applyBorder="1" applyAlignment="1" applyProtection="1">
      <alignment horizontal="center" vertical="top"/>
      <protection locked="0"/>
    </xf>
    <xf numFmtId="0" fontId="6" fillId="0" borderId="16" xfId="0" applyFont="1" applyBorder="1" applyAlignment="1">
      <alignment horizontal="center" vertical="center"/>
    </xf>
    <xf numFmtId="0" fontId="0" fillId="0" borderId="17" xfId="0" applyBorder="1" applyAlignment="1">
      <alignment vertical="center"/>
    </xf>
    <xf numFmtId="0" fontId="0" fillId="0" borderId="27" xfId="0" applyBorder="1" applyAlignment="1" applyProtection="1">
      <alignment vertical="center"/>
      <protection locked="0"/>
    </xf>
    <xf numFmtId="176" fontId="55" fillId="0" borderId="13" xfId="0" applyNumberFormat="1" applyFont="1" applyBorder="1" applyAlignment="1">
      <alignment vertical="center"/>
    </xf>
    <xf numFmtId="0" fontId="6" fillId="2" borderId="35"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176" fontId="55" fillId="10" borderId="13" xfId="0" applyNumberFormat="1" applyFont="1" applyFill="1" applyBorder="1" applyAlignment="1">
      <alignment vertical="center"/>
    </xf>
    <xf numFmtId="176" fontId="56" fillId="2" borderId="13" xfId="0" applyNumberFormat="1" applyFont="1" applyFill="1" applyBorder="1" applyAlignment="1">
      <alignment vertical="center"/>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3"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4" fillId="0" borderId="3" xfId="0" applyFont="1" applyBorder="1" applyAlignment="1">
      <alignment horizontal="left" vertical="top"/>
    </xf>
    <xf numFmtId="0" fontId="31" fillId="6" borderId="12" xfId="0" applyFont="1" applyFill="1" applyBorder="1" applyAlignment="1">
      <alignment vertical="center"/>
    </xf>
    <xf numFmtId="0" fontId="31" fillId="0" borderId="0" xfId="0" applyFont="1" applyAlignment="1" applyProtection="1">
      <alignment vertical="center"/>
      <protection hidden="1"/>
    </xf>
    <xf numFmtId="0" fontId="6" fillId="3" borderId="36" xfId="0" applyFont="1" applyFill="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26" xfId="0" applyFill="1" applyBorder="1" applyAlignment="1" applyProtection="1">
      <alignment vertical="center"/>
      <protection locked="0"/>
    </xf>
    <xf numFmtId="0" fontId="6" fillId="3" borderId="38"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6" fillId="4" borderId="2" xfId="0" applyFont="1" applyFill="1" applyBorder="1" applyAlignment="1">
      <alignment horizontal="center" vertical="center" shrinkToFit="1"/>
    </xf>
    <xf numFmtId="0" fontId="6" fillId="12" borderId="19" xfId="0" applyFont="1" applyFill="1" applyBorder="1" applyAlignment="1" applyProtection="1">
      <alignment horizontal="left" vertical="center"/>
      <protection locked="0"/>
    </xf>
    <xf numFmtId="0" fontId="0" fillId="12" borderId="11" xfId="0" applyFill="1" applyBorder="1" applyAlignment="1" applyProtection="1">
      <alignment horizontal="left" vertical="center"/>
      <protection locked="0"/>
    </xf>
    <xf numFmtId="0" fontId="10" fillId="0" borderId="0" xfId="0" applyFont="1" applyAlignment="1" applyProtection="1">
      <alignment vertical="center"/>
      <protection hidden="1"/>
    </xf>
    <xf numFmtId="176" fontId="12" fillId="12" borderId="13" xfId="0" applyNumberFormat="1" applyFont="1" applyFill="1" applyBorder="1" applyAlignment="1">
      <alignment vertical="center"/>
    </xf>
    <xf numFmtId="0" fontId="6" fillId="3" borderId="2" xfId="0" applyFont="1" applyFill="1" applyBorder="1" applyAlignment="1">
      <alignment horizontal="center" vertical="center" shrinkToFit="1"/>
    </xf>
    <xf numFmtId="0" fontId="6"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6" fillId="13" borderId="1" xfId="0" applyFont="1" applyFill="1" applyBorder="1" applyAlignment="1">
      <alignment horizontal="center" vertical="center" shrinkToFit="1"/>
    </xf>
    <xf numFmtId="0" fontId="10" fillId="6" borderId="27" xfId="0" applyFont="1" applyFill="1" applyBorder="1" applyAlignment="1">
      <alignment vertical="center"/>
    </xf>
    <xf numFmtId="0" fontId="6" fillId="3" borderId="39" xfId="0" applyFont="1" applyFill="1" applyBorder="1" applyAlignment="1">
      <alignment horizontal="center" vertical="center" shrinkToFit="1"/>
    </xf>
    <xf numFmtId="0" fontId="57" fillId="0" borderId="27"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7" xfId="0" applyBorder="1" applyAlignment="1" applyProtection="1">
      <alignment vertical="center" wrapText="1"/>
      <protection locked="0"/>
    </xf>
    <xf numFmtId="0" fontId="6" fillId="0" borderId="0" xfId="0" applyFont="1" applyAlignment="1">
      <alignment vertical="center"/>
    </xf>
    <xf numFmtId="0" fontId="15" fillId="0" borderId="0" xfId="0" applyFont="1" applyAlignment="1" applyProtection="1">
      <alignment vertical="center"/>
      <protection locked="0"/>
    </xf>
    <xf numFmtId="0" fontId="0" fillId="0" borderId="0" xfId="0" applyAlignment="1">
      <alignment vertical="center"/>
    </xf>
    <xf numFmtId="0" fontId="58" fillId="0" borderId="0" xfId="0" applyFont="1" applyAlignment="1">
      <alignment vertical="center"/>
    </xf>
    <xf numFmtId="176" fontId="12" fillId="5" borderId="13" xfId="0" applyNumberFormat="1" applyFont="1" applyFill="1" applyBorder="1" applyAlignment="1">
      <alignment vertical="center"/>
    </xf>
    <xf numFmtId="0" fontId="59" fillId="0" borderId="0" xfId="0" applyFont="1" applyAlignment="1">
      <alignment vertical="center"/>
    </xf>
    <xf numFmtId="0" fontId="15" fillId="0" borderId="0" xfId="0" applyFont="1" applyAlignment="1">
      <alignment vertical="center"/>
    </xf>
    <xf numFmtId="0" fontId="60" fillId="0" borderId="19" xfId="0" applyFont="1" applyBorder="1" applyAlignment="1">
      <alignment vertical="center" wrapText="1"/>
    </xf>
    <xf numFmtId="0" fontId="60" fillId="0" borderId="11" xfId="0" applyFont="1" applyBorder="1" applyAlignment="1">
      <alignment vertical="center" wrapText="1"/>
    </xf>
    <xf numFmtId="0" fontId="60" fillId="0" borderId="12" xfId="0" applyFont="1" applyBorder="1" applyAlignment="1">
      <alignment vertical="center" wrapText="1"/>
    </xf>
    <xf numFmtId="0" fontId="59" fillId="0" borderId="16" xfId="0" applyFont="1" applyBorder="1" applyAlignment="1">
      <alignment wrapText="1"/>
    </xf>
    <xf numFmtId="0" fontId="61" fillId="0" borderId="0" xfId="0" applyFont="1" applyAlignment="1">
      <alignment vertical="center"/>
    </xf>
    <xf numFmtId="176" fontId="12"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15" fillId="0" borderId="0" xfId="0" applyFont="1" applyAlignment="1">
      <alignment vertical="center"/>
    </xf>
    <xf numFmtId="0" fontId="12" fillId="12" borderId="0" xfId="0" applyFont="1" applyFill="1" applyAlignment="1" applyProtection="1">
      <alignment vertical="center"/>
      <protection locked="0"/>
    </xf>
    <xf numFmtId="0" fontId="6" fillId="0" borderId="0" xfId="0" applyFont="1" applyAlignment="1">
      <alignment horizontal="center" vertical="center"/>
    </xf>
    <xf numFmtId="0" fontId="62" fillId="0" borderId="0" xfId="0" applyFont="1" applyAlignment="1">
      <alignment vertical="center"/>
    </xf>
    <xf numFmtId="0" fontId="63"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64" fillId="0" borderId="0" xfId="0" applyFont="1" applyAlignment="1">
      <alignment horizontal="right" vertical="top"/>
    </xf>
    <xf numFmtId="0" fontId="14" fillId="0" borderId="0" xfId="0" applyFont="1" applyAlignment="1">
      <alignment vertical="center"/>
    </xf>
    <xf numFmtId="0" fontId="6" fillId="0" borderId="40" xfId="0" applyFont="1" applyBorder="1" applyAlignment="1">
      <alignment horizontal="center" vertical="center"/>
    </xf>
    <xf numFmtId="0" fontId="65" fillId="0" borderId="0" xfId="0" applyFont="1" applyAlignment="1">
      <alignment vertical="center"/>
    </xf>
    <xf numFmtId="0" fontId="6" fillId="0" borderId="41" xfId="0" applyFont="1" applyBorder="1" applyAlignment="1">
      <alignment horizontal="center" vertical="center"/>
    </xf>
    <xf numFmtId="0" fontId="66" fillId="0" borderId="0" xfId="0" applyFont="1" applyAlignment="1">
      <alignment vertical="center"/>
    </xf>
    <xf numFmtId="0" fontId="67" fillId="0" borderId="0" xfId="0" applyFont="1" applyAlignment="1">
      <alignment vertical="center"/>
    </xf>
    <xf numFmtId="0" fontId="30" fillId="0" borderId="0" xfId="0" applyFont="1" applyAlignment="1">
      <alignment vertical="center"/>
    </xf>
  </cellXfs>
  <cellStyles count="2">
    <cellStyle name="ハイパーリンク" xfId="1" builtinId="8"/>
    <cellStyle name="標準"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T$72" lockText="1" noThreeD="1"/>
</file>

<file path=xl/ctrlProps/ctrlProp101.xml><?xml version="1.0" encoding="utf-8"?>
<formControlPr xmlns="http://schemas.microsoft.com/office/spreadsheetml/2009/9/main" objectType="CheckBox" fmlaLink="$T$72"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T$72" lockText="1" noThreeD="1"/>
</file>

<file path=xl/ctrlProps/ctrlProp106.xml><?xml version="1.0" encoding="utf-8"?>
<formControlPr xmlns="http://schemas.microsoft.com/office/spreadsheetml/2009/9/main" objectType="CheckBox" fmlaLink="$T$72"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fmlaLink="$T$72"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T$72" lockText="1" noThreeD="1"/>
</file>

<file path=xl/ctrlProps/ctrlProp111.xml><?xml version="1.0" encoding="utf-8"?>
<formControlPr xmlns="http://schemas.microsoft.com/office/spreadsheetml/2009/9/main" objectType="CheckBox" checked="Checked"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fmlaLink="$T$72" lockText="1" noThreeD="1"/>
</file>

<file path=xl/ctrlProps/ctrlProp115.xml><?xml version="1.0" encoding="utf-8"?>
<formControlPr xmlns="http://schemas.microsoft.com/office/spreadsheetml/2009/9/main" objectType="CheckBox" fmlaLink="$T$72"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fmlaLink="$T$72"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T$72"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checked="Checked" fmlaLink="#REF!" lockText="1" noThreeD="1"/>
</file>

<file path=xl/ctrlProps/ctrlProp123.xml><?xml version="1.0" encoding="utf-8"?>
<formControlPr xmlns="http://schemas.microsoft.com/office/spreadsheetml/2009/9/main" objectType="CheckBox" checked="Checked"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checked="Checked"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checked="Checked"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30.xml><?xml version="1.0" encoding="utf-8"?>
<formControlPr xmlns="http://schemas.microsoft.com/office/spreadsheetml/2009/9/main" objectType="CheckBox" checked="Checked"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checked="Checked"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checked="Checked"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checked="Checked"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checked="Checked"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checked="Checked"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checked="Checked"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checked="Checked"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checked="Checked"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50.xml><?xml version="1.0" encoding="utf-8"?>
<formControlPr xmlns="http://schemas.microsoft.com/office/spreadsheetml/2009/9/main" objectType="CheckBox" checked="Checked"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checked="Checked"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checked="Checked"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checked="Checked"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checked="Checked"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checked="Checked"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checked="Checked"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checked="Checked"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checked="Checked" fmlaLink="#REF!" lockText="1" noThreeD="1"/>
</file>

<file path=xl/ctrlProps/ctrlProp167.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T$72" lockText="1" noThreeD="1"/>
</file>

<file path=xl/ctrlProps/ctrlProp71.xml><?xml version="1.0" encoding="utf-8"?>
<formControlPr xmlns="http://schemas.microsoft.com/office/spreadsheetml/2009/9/main" objectType="CheckBox" fmlaLink="$T$72"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T$72" lockText="1" noThreeD="1"/>
</file>

<file path=xl/ctrlProps/ctrlProp76.xml><?xml version="1.0" encoding="utf-8"?>
<formControlPr xmlns="http://schemas.microsoft.com/office/spreadsheetml/2009/9/main" objectType="CheckBox" fmlaLink="$T$72"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T$72" lockText="1" noThreeD="1"/>
</file>

<file path=xl/ctrlProps/ctrlProp81.xml><?xml version="1.0" encoding="utf-8"?>
<formControlPr xmlns="http://schemas.microsoft.com/office/spreadsheetml/2009/9/main" objectType="CheckBox" fmlaLink="$T$72"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T$72" lockText="1" noThreeD="1"/>
</file>

<file path=xl/ctrlProps/ctrlProp86.xml><?xml version="1.0" encoding="utf-8"?>
<formControlPr xmlns="http://schemas.microsoft.com/office/spreadsheetml/2009/9/main" objectType="CheckBox" fmlaLink="$T$72"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T$72" lockText="1" noThreeD="1"/>
</file>

<file path=xl/ctrlProps/ctrlProp91.xml><?xml version="1.0" encoding="utf-8"?>
<formControlPr xmlns="http://schemas.microsoft.com/office/spreadsheetml/2009/9/main" objectType="CheckBox" fmlaLink="$T$72"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T$72" lockText="1" noThreeD="1"/>
</file>

<file path=xl/ctrlProps/ctrlProp96.xml><?xml version="1.0" encoding="utf-8"?>
<formControlPr xmlns="http://schemas.microsoft.com/office/spreadsheetml/2009/9/main" objectType="CheckBox" fmlaLink="$T$72"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5AD55753-2ADA-4C30-A5BB-B4CABA78AD2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C428D9D1-A167-4131-BDFA-180EA956484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A060D739-DE46-4850-ADE9-AEF572B895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A3D964BA-070A-45C5-8F7E-A9F5864C832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326F4B15-8A81-4A20-AEE1-B61567A45C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6CDF0969-238A-40D4-962F-7FBAE4E8F0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7B4292E3-5A3E-469F-BBE4-E960F9822F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2D5270F5-7285-44E5-833A-8D2DFA9B0CB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5E10FFCE-E4A5-46E3-8ED1-E1B2792071F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276D8778-9A44-4DEB-8E70-FE298A48F9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DCE73D4F-1C92-46D6-A527-8AFA0A3F44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7F43DEE7-035B-4284-BB4E-363FB825E5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1A9F3287-BA7A-432B-B3AA-88F31CDD879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74B62D2A-1518-4128-AC66-842EFCC460A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7172ACDF-CD33-473B-8F70-67A327EB6D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915DAFFA-A920-49E3-A6BE-146F0EB8D3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99BB5668-D3BB-468C-90EA-79714C2D2BE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60626B25-5BA4-4992-AB29-B5D1A6E23C8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138600B2-A6B4-47C6-A99D-051729A0E20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C0285D48-6DBE-409D-92AA-2986173C69B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71E098F4-8E6A-4D5E-ABEF-DFC54E06B3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6ECBC4C0-A356-4A57-82D0-B811E2D14D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7E75037F-E399-477C-838D-9214D1BEEC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DC07F9CC-3790-41C5-AAD8-AF6040358E4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6E838013-6C80-4D14-9213-86A3A8D557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0160D45C-912B-4D17-9F3D-63EE6524C6B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0FEC4F22-1623-4DDA-A6FF-CB17B4DE3A4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DE623BC9-38F2-4F85-BB6D-12FB8C999E1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E62A291D-3E01-4816-BA38-ECA9910F4BA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CAF6C5E9-BEE3-412E-9AE9-28BFB5762D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A41A458B-CF87-4AED-8DE4-E840AE8C7A2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F6AE3E24-167A-4A23-966A-3C3473DA91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FA38640E-D42E-4935-8F87-A6E36ADF09B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CE688F9D-784B-4351-9B9F-B127A6BF2D0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5793B404-12DF-46A9-82B2-F0B289E5F0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E34A4D7F-A61C-42F1-9F2D-1EAACA97CE4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DD64D160-1132-4772-941D-0669F68A59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ED9FF467-B677-4261-B9A1-6D63B22E5A8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ECEC6447-CD75-4D8F-BD14-677E781AE0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93682920-E61E-4E7D-80EC-05A7B5870D6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3A07E9AE-8CAC-4F82-BD57-55C1DDC078E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A8957833-C0BC-48E7-A46A-487EB356FF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6A0D387B-AC45-40B0-A581-13D5E823B2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3569C1AC-53D7-43D9-850F-CC7390E7372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8342274A-E2AC-4787-8887-86785D3407D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A2789437-0246-4EDC-A07B-D616FD513D7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1C13BF7C-BDE4-4F91-A549-A58F50DF76D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800C690E-60C6-4E4A-9AA6-E80377590D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33CA3A78-28AD-4CFA-B5A4-0980657638E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33C4DD67-1BB5-4B25-B2D5-5F0A03F9488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B8654A9A-E2FE-49C0-853A-4F9CA21E67B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15E2173C-DE02-49CB-9E26-BCA74AAD5A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60C9942C-9112-45F8-B2AD-1BBCDE14CE7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F9218D7F-803D-4F42-994A-CCB7994DDB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581E8519-D9F4-4728-92DC-601BDAB8891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B3EF7856-A86C-4696-8D2B-DC62204EF0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5805D031-868E-44D8-8585-4B7A54368D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DEA1FE4A-A3FF-45FF-8BC8-1F3E12CEBA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59BF5B79-EB26-4576-A562-AD6FD5E708D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E48450A2-EF8C-447E-847F-F939EE0F43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B9328480-E420-47DB-90E9-CA1D9E8EF0A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C525482A-7DE2-40F0-B33B-9D89073302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7F205DF0-4082-477D-A73F-4B2FFFC510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63AF8120-35AB-4530-97AE-23149DBAB5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9E3B61BC-BE81-46EA-A00B-74866121DC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FFF107C6-AB15-40C9-B578-8A940B4F08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F82BD779-DF1E-4A91-9FF2-86F7D4F1E2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E08A2355-CE1D-46AF-B5ED-BA4E149E69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0742FB0B-2DF0-4023-857E-DB9AACF40E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4696ACD7-FFFC-4BD0-8256-31009D1AD7D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255513E8-80A7-4799-B389-7ADBE9C172D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3E467472-5F04-4DC3-8925-1541C27F1B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1B6ADEFB-FA8D-46EE-98A7-9744270B9A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6B95673D-70C6-478D-BBB7-F7767AAABFB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21FD2041-EDAD-4FC5-A130-F6839AC4D4E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663F04E1-7399-45BB-BC7F-58DDF508F0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95BF3575-4B6C-4D55-899E-1F076CADE2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21F05DDE-6E8D-425B-BBE6-9DE3B8211C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02A8164F-BBCF-4C74-A5E2-9FE049E7DC4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E1B278EA-0644-4EEB-B481-D3A779831EC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53DECB77-5586-4B32-9955-BB9469D810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A81ECD32-017A-4026-B598-94695F297B4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2E59937B-F151-4A59-BB15-C1D7F13FB9A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5697E032-27C0-4CC6-B3B8-39BD9CD287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8E1BC461-6863-4D41-9234-3DD34C12D18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ACFFD0A5-CC38-48BC-8BB8-3EF044FC2B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959796B6-3D42-4E23-B42C-981F1521F7F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4BC80E3E-BB14-48E8-A65A-B3FF4E58C27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183C949C-6E1B-441D-A2DE-522BB1B958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51B577E1-002E-4B2F-9392-2FA5C816EC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B02074B2-FB14-4D27-A920-A1D50B37674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74741982-03F4-4CA3-8BC9-614235657B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F848C466-FA72-4075-AA14-4CD5F8A8446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B088C707-9153-433C-81CF-606D9A96B8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ED21A615-EAE5-495D-800C-29E4158C867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5621E244-0DE8-4067-8CC0-895383DB06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501F9168-B66F-4042-A260-8E404E4312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E4EC6E1D-2735-419A-AACF-714372E9E5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8BAE15A2-CE3B-4569-A651-4B74B8B0A6A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0613826E-4F17-4721-98AB-BE88037547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A312DF59-4AA3-405B-A6A9-AE47D4F9B5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1CF4B9DE-C821-48E8-AEB2-1C1C5390F7B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11F56C0C-7630-413C-8CBD-A42DBDCC2A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FB26B115-CD6D-4D6F-A6A3-0E27255657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65F4FC64-D433-4352-83F2-DCDFFFF1B2D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5044A360-6737-4E9A-9E14-666857B6911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27C87F5C-6171-406A-83F0-9F0BB4B84D5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97D18087-8E24-42EB-A7C9-2090110BA19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6DC3059E-6FCE-4721-971A-CD253B75C41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7C59BD07-FB91-4991-ABAC-C7645F82FB8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17BE9BC5-EFF0-4F37-8B3E-A4B908281DE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29425F51-ED88-41E0-A25F-40FDC88E42C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37CD14D9-1768-4B6F-A87A-B40A53063A8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7E907E0B-998A-4425-BA14-29CFAA96400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B498F999-D7BE-4E8B-A05B-E07B0C383D6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343BF04B-8758-4348-93AA-AE79322B80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60BF7F9E-47E2-4A90-9AF0-94E74CDEE6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76</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9E5EA6FD-5DC8-458A-8AD7-330523673E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247650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0D6A2B6C-D979-4306-8388-73118543CCA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247650</xdr:rowOff>
        </xdr:to>
        <xdr:sp macro="" textlink="">
          <xdr:nvSpPr>
            <xdr:cNvPr id="1144" name="Check Box 120" descr="15条医師　項目使用" hidden="1">
              <a:extLst>
                <a:ext uri="{63B3BB69-23CF-44E3-9099-C40C66FF867C}">
                  <a14:compatExt spid="_x0000_s1144"/>
                </a:ext>
                <a:ext uri="{FF2B5EF4-FFF2-40B4-BE49-F238E27FC236}">
                  <a16:creationId xmlns:a16="http://schemas.microsoft.com/office/drawing/2014/main" id="{D8D23E0A-94C2-4168-8F5B-ACC488DFE31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247650</xdr:rowOff>
        </xdr:to>
        <xdr:sp macro="" textlink="">
          <xdr:nvSpPr>
            <xdr:cNvPr id="1145" name="Check Box 121" descr="15条医師　項目使用" hidden="1">
              <a:extLst>
                <a:ext uri="{63B3BB69-23CF-44E3-9099-C40C66FF867C}">
                  <a14:compatExt spid="_x0000_s1145"/>
                </a:ext>
                <a:ext uri="{FF2B5EF4-FFF2-40B4-BE49-F238E27FC236}">
                  <a16:creationId xmlns:a16="http://schemas.microsoft.com/office/drawing/2014/main" id="{9D7270FA-6B29-4FF3-9F83-F215815000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77</xdr:row>
          <xdr:rowOff>219075</xdr:rowOff>
        </xdr:to>
        <xdr:sp macro="" textlink="">
          <xdr:nvSpPr>
            <xdr:cNvPr id="1146" name="Check Box 122" descr="15条医師　項目使用" hidden="1">
              <a:extLst>
                <a:ext uri="{63B3BB69-23CF-44E3-9099-C40C66FF867C}">
                  <a14:compatExt spid="_x0000_s1146"/>
                </a:ext>
                <a:ext uri="{FF2B5EF4-FFF2-40B4-BE49-F238E27FC236}">
                  <a16:creationId xmlns:a16="http://schemas.microsoft.com/office/drawing/2014/main" id="{05ADFF33-CAF7-4BDC-AC13-65D5A468AA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77</xdr:row>
          <xdr:rowOff>219075</xdr:rowOff>
        </xdr:to>
        <xdr:sp macro="" textlink="">
          <xdr:nvSpPr>
            <xdr:cNvPr id="1147" name="Check Box 123" descr="15条医師　項目使用" hidden="1">
              <a:extLst>
                <a:ext uri="{63B3BB69-23CF-44E3-9099-C40C66FF867C}">
                  <a14:compatExt spid="_x0000_s1147"/>
                </a:ext>
                <a:ext uri="{FF2B5EF4-FFF2-40B4-BE49-F238E27FC236}">
                  <a16:creationId xmlns:a16="http://schemas.microsoft.com/office/drawing/2014/main" id="{AC698DF6-E726-4126-899E-55D07B3B77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48" name="Check Box 124" descr="15条医師　項目使用" hidden="1">
              <a:extLst>
                <a:ext uri="{63B3BB69-23CF-44E3-9099-C40C66FF867C}">
                  <a14:compatExt spid="_x0000_s1148"/>
                </a:ext>
                <a:ext uri="{FF2B5EF4-FFF2-40B4-BE49-F238E27FC236}">
                  <a16:creationId xmlns:a16="http://schemas.microsoft.com/office/drawing/2014/main" id="{21E1A7DF-067F-4A58-98B7-9AE22E46DB1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49" name="Check Box 125" descr="15条医師　項目使用" hidden="1">
              <a:extLst>
                <a:ext uri="{63B3BB69-23CF-44E3-9099-C40C66FF867C}">
                  <a14:compatExt spid="_x0000_s1149"/>
                </a:ext>
                <a:ext uri="{FF2B5EF4-FFF2-40B4-BE49-F238E27FC236}">
                  <a16:creationId xmlns:a16="http://schemas.microsoft.com/office/drawing/2014/main" id="{59C3D8AA-AF53-47F0-83FF-C069F93268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0" name="Check Box 126" descr="15条医師　項目使用" hidden="1">
              <a:extLst>
                <a:ext uri="{63B3BB69-23CF-44E3-9099-C40C66FF867C}">
                  <a14:compatExt spid="_x0000_s1150"/>
                </a:ext>
                <a:ext uri="{FF2B5EF4-FFF2-40B4-BE49-F238E27FC236}">
                  <a16:creationId xmlns:a16="http://schemas.microsoft.com/office/drawing/2014/main" id="{85CCC717-3BB1-4D47-9448-D320D861018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1" name="Check Box 127" descr="15条医師　項目使用" hidden="1">
              <a:extLst>
                <a:ext uri="{63B3BB69-23CF-44E3-9099-C40C66FF867C}">
                  <a14:compatExt spid="_x0000_s1151"/>
                </a:ext>
                <a:ext uri="{FF2B5EF4-FFF2-40B4-BE49-F238E27FC236}">
                  <a16:creationId xmlns:a16="http://schemas.microsoft.com/office/drawing/2014/main" id="{8468BC2F-14DB-4EE1-A215-7B1D422BB13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2" name="Check Box 128" descr="15条医師　項目使用" hidden="1">
              <a:extLst>
                <a:ext uri="{63B3BB69-23CF-44E3-9099-C40C66FF867C}">
                  <a14:compatExt spid="_x0000_s1152"/>
                </a:ext>
                <a:ext uri="{FF2B5EF4-FFF2-40B4-BE49-F238E27FC236}">
                  <a16:creationId xmlns:a16="http://schemas.microsoft.com/office/drawing/2014/main" id="{CC4566CB-EB3F-4313-B0B7-0138EDD9A24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3" name="Check Box 129" descr="15条医師　項目使用" hidden="1">
              <a:extLst>
                <a:ext uri="{63B3BB69-23CF-44E3-9099-C40C66FF867C}">
                  <a14:compatExt spid="_x0000_s1153"/>
                </a:ext>
                <a:ext uri="{FF2B5EF4-FFF2-40B4-BE49-F238E27FC236}">
                  <a16:creationId xmlns:a16="http://schemas.microsoft.com/office/drawing/2014/main" id="{BA568964-DDC7-4F81-8224-5FABFD6E96F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4" name="Check Box 130" descr="15条医師　項目使用" hidden="1">
              <a:extLst>
                <a:ext uri="{63B3BB69-23CF-44E3-9099-C40C66FF867C}">
                  <a14:compatExt spid="_x0000_s1154"/>
                </a:ext>
                <a:ext uri="{FF2B5EF4-FFF2-40B4-BE49-F238E27FC236}">
                  <a16:creationId xmlns:a16="http://schemas.microsoft.com/office/drawing/2014/main" id="{2BFF36A5-96A2-4D9C-9E1C-BBFA805CB4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5" name="Check Box 131" descr="15条医師　項目使用" hidden="1">
              <a:extLst>
                <a:ext uri="{63B3BB69-23CF-44E3-9099-C40C66FF867C}">
                  <a14:compatExt spid="_x0000_s1155"/>
                </a:ext>
                <a:ext uri="{FF2B5EF4-FFF2-40B4-BE49-F238E27FC236}">
                  <a16:creationId xmlns:a16="http://schemas.microsoft.com/office/drawing/2014/main" id="{8F323ABD-82EE-421D-854D-3E5F620E956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6" name="Check Box 132" descr="15条医師　項目使用" hidden="1">
              <a:extLst>
                <a:ext uri="{63B3BB69-23CF-44E3-9099-C40C66FF867C}">
                  <a14:compatExt spid="_x0000_s1156"/>
                </a:ext>
                <a:ext uri="{FF2B5EF4-FFF2-40B4-BE49-F238E27FC236}">
                  <a16:creationId xmlns:a16="http://schemas.microsoft.com/office/drawing/2014/main" id="{B30942B8-9B50-45E1-BD97-279386AA75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7" name="Check Box 133" descr="15条医師　項目使用" hidden="1">
              <a:extLst>
                <a:ext uri="{63B3BB69-23CF-44E3-9099-C40C66FF867C}">
                  <a14:compatExt spid="_x0000_s1157"/>
                </a:ext>
                <a:ext uri="{FF2B5EF4-FFF2-40B4-BE49-F238E27FC236}">
                  <a16:creationId xmlns:a16="http://schemas.microsoft.com/office/drawing/2014/main" id="{4006EF70-84B0-40E3-915A-93A7768BAA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8" name="Check Box 134" descr="15条医師　項目使用" hidden="1">
              <a:extLst>
                <a:ext uri="{63B3BB69-23CF-44E3-9099-C40C66FF867C}">
                  <a14:compatExt spid="_x0000_s1158"/>
                </a:ext>
                <a:ext uri="{FF2B5EF4-FFF2-40B4-BE49-F238E27FC236}">
                  <a16:creationId xmlns:a16="http://schemas.microsoft.com/office/drawing/2014/main" id="{5508FC48-4690-45F6-98A2-625DDE4D81D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9" name="Check Box 135" descr="15条医師　項目使用" hidden="1">
              <a:extLst>
                <a:ext uri="{63B3BB69-23CF-44E3-9099-C40C66FF867C}">
                  <a14:compatExt spid="_x0000_s1159"/>
                </a:ext>
                <a:ext uri="{FF2B5EF4-FFF2-40B4-BE49-F238E27FC236}">
                  <a16:creationId xmlns:a16="http://schemas.microsoft.com/office/drawing/2014/main" id="{907C28ED-9DC8-4DFD-9C43-0038DD630E4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0" name="Check Box 136" descr="15条医師　項目使用" hidden="1">
              <a:extLst>
                <a:ext uri="{63B3BB69-23CF-44E3-9099-C40C66FF867C}">
                  <a14:compatExt spid="_x0000_s1160"/>
                </a:ext>
                <a:ext uri="{FF2B5EF4-FFF2-40B4-BE49-F238E27FC236}">
                  <a16:creationId xmlns:a16="http://schemas.microsoft.com/office/drawing/2014/main" id="{C089CAC9-16E9-4677-A1C3-FAC91ADC02E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1" name="Check Box 137" descr="15条医師　項目使用" hidden="1">
              <a:extLst>
                <a:ext uri="{63B3BB69-23CF-44E3-9099-C40C66FF867C}">
                  <a14:compatExt spid="_x0000_s1161"/>
                </a:ext>
                <a:ext uri="{FF2B5EF4-FFF2-40B4-BE49-F238E27FC236}">
                  <a16:creationId xmlns:a16="http://schemas.microsoft.com/office/drawing/2014/main" id="{D13510AE-E690-4A53-8102-DC70D199BC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2" name="Check Box 138" descr="15条医師　項目使用" hidden="1">
              <a:extLst>
                <a:ext uri="{63B3BB69-23CF-44E3-9099-C40C66FF867C}">
                  <a14:compatExt spid="_x0000_s1162"/>
                </a:ext>
                <a:ext uri="{FF2B5EF4-FFF2-40B4-BE49-F238E27FC236}">
                  <a16:creationId xmlns:a16="http://schemas.microsoft.com/office/drawing/2014/main" id="{23C3DE27-4AFA-409F-810F-B9100D585F2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3" name="Check Box 139" descr="15条医師　項目使用" hidden="1">
              <a:extLst>
                <a:ext uri="{63B3BB69-23CF-44E3-9099-C40C66FF867C}">
                  <a14:compatExt spid="_x0000_s1163"/>
                </a:ext>
                <a:ext uri="{FF2B5EF4-FFF2-40B4-BE49-F238E27FC236}">
                  <a16:creationId xmlns:a16="http://schemas.microsoft.com/office/drawing/2014/main" id="{F0F07759-86EE-4F9D-A04F-F6A43B40F2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4" name="Check Box 140" descr="15条医師　項目使用" hidden="1">
              <a:extLst>
                <a:ext uri="{63B3BB69-23CF-44E3-9099-C40C66FF867C}">
                  <a14:compatExt spid="_x0000_s1164"/>
                </a:ext>
                <a:ext uri="{FF2B5EF4-FFF2-40B4-BE49-F238E27FC236}">
                  <a16:creationId xmlns:a16="http://schemas.microsoft.com/office/drawing/2014/main" id="{2A240414-4077-4ACE-94C7-A98D347E3A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5" name="Check Box 141" descr="15条医師　項目使用" hidden="1">
              <a:extLst>
                <a:ext uri="{63B3BB69-23CF-44E3-9099-C40C66FF867C}">
                  <a14:compatExt spid="_x0000_s1165"/>
                </a:ext>
                <a:ext uri="{FF2B5EF4-FFF2-40B4-BE49-F238E27FC236}">
                  <a16:creationId xmlns:a16="http://schemas.microsoft.com/office/drawing/2014/main" id="{F3A3B967-62E3-44CC-B33C-07AEDA2399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6" name="Check Box 142" descr="15条医師　項目使用" hidden="1">
              <a:extLst>
                <a:ext uri="{63B3BB69-23CF-44E3-9099-C40C66FF867C}">
                  <a14:compatExt spid="_x0000_s1166"/>
                </a:ext>
                <a:ext uri="{FF2B5EF4-FFF2-40B4-BE49-F238E27FC236}">
                  <a16:creationId xmlns:a16="http://schemas.microsoft.com/office/drawing/2014/main" id="{78B7643E-9341-455E-9BDD-BC22C7146C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7" name="Check Box 143" descr="15条医師　項目使用" hidden="1">
              <a:extLst>
                <a:ext uri="{63B3BB69-23CF-44E3-9099-C40C66FF867C}">
                  <a14:compatExt spid="_x0000_s1167"/>
                </a:ext>
                <a:ext uri="{FF2B5EF4-FFF2-40B4-BE49-F238E27FC236}">
                  <a16:creationId xmlns:a16="http://schemas.microsoft.com/office/drawing/2014/main" id="{B69A080E-FC93-4DAC-B267-DE08A043FB2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8" name="Check Box 144" descr="15条医師　項目使用" hidden="1">
              <a:extLst>
                <a:ext uri="{63B3BB69-23CF-44E3-9099-C40C66FF867C}">
                  <a14:compatExt spid="_x0000_s1168"/>
                </a:ext>
                <a:ext uri="{FF2B5EF4-FFF2-40B4-BE49-F238E27FC236}">
                  <a16:creationId xmlns:a16="http://schemas.microsoft.com/office/drawing/2014/main" id="{2A8A1925-77D0-468F-88DF-F72A677410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9" name="Check Box 145" descr="15条医師　項目使用" hidden="1">
              <a:extLst>
                <a:ext uri="{63B3BB69-23CF-44E3-9099-C40C66FF867C}">
                  <a14:compatExt spid="_x0000_s1169"/>
                </a:ext>
                <a:ext uri="{FF2B5EF4-FFF2-40B4-BE49-F238E27FC236}">
                  <a16:creationId xmlns:a16="http://schemas.microsoft.com/office/drawing/2014/main" id="{6B889FE0-C19F-475B-88D1-DBC092A057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0" name="Check Box 146" descr="15条医師　項目使用" hidden="1">
              <a:extLst>
                <a:ext uri="{63B3BB69-23CF-44E3-9099-C40C66FF867C}">
                  <a14:compatExt spid="_x0000_s1170"/>
                </a:ext>
                <a:ext uri="{FF2B5EF4-FFF2-40B4-BE49-F238E27FC236}">
                  <a16:creationId xmlns:a16="http://schemas.microsoft.com/office/drawing/2014/main" id="{E15C4004-C46F-4F32-8C43-4A3E51105BE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1" name="Check Box 147" descr="15条医師　項目使用" hidden="1">
              <a:extLst>
                <a:ext uri="{63B3BB69-23CF-44E3-9099-C40C66FF867C}">
                  <a14:compatExt spid="_x0000_s1171"/>
                </a:ext>
                <a:ext uri="{FF2B5EF4-FFF2-40B4-BE49-F238E27FC236}">
                  <a16:creationId xmlns:a16="http://schemas.microsoft.com/office/drawing/2014/main" id="{E08C1037-07BE-40B6-83DF-52A914EB2C5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2" name="Check Box 148" descr="15条医師　項目使用" hidden="1">
              <a:extLst>
                <a:ext uri="{63B3BB69-23CF-44E3-9099-C40C66FF867C}">
                  <a14:compatExt spid="_x0000_s1172"/>
                </a:ext>
                <a:ext uri="{FF2B5EF4-FFF2-40B4-BE49-F238E27FC236}">
                  <a16:creationId xmlns:a16="http://schemas.microsoft.com/office/drawing/2014/main" id="{F536B53A-1E3C-4C55-A392-9F8CB4F3CD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3" name="Check Box 149" descr="15条医師　項目使用" hidden="1">
              <a:extLst>
                <a:ext uri="{63B3BB69-23CF-44E3-9099-C40C66FF867C}">
                  <a14:compatExt spid="_x0000_s1173"/>
                </a:ext>
                <a:ext uri="{FF2B5EF4-FFF2-40B4-BE49-F238E27FC236}">
                  <a16:creationId xmlns:a16="http://schemas.microsoft.com/office/drawing/2014/main" id="{7028C47C-DEDE-44F9-827D-D00107D9F9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4" name="Check Box 150" descr="15条医師　項目使用" hidden="1">
              <a:extLst>
                <a:ext uri="{63B3BB69-23CF-44E3-9099-C40C66FF867C}">
                  <a14:compatExt spid="_x0000_s1174"/>
                </a:ext>
                <a:ext uri="{FF2B5EF4-FFF2-40B4-BE49-F238E27FC236}">
                  <a16:creationId xmlns:a16="http://schemas.microsoft.com/office/drawing/2014/main" id="{DA0AB428-E124-4189-999B-575ABCE90CD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5" name="Check Box 151" descr="15条医師　項目使用" hidden="1">
              <a:extLst>
                <a:ext uri="{63B3BB69-23CF-44E3-9099-C40C66FF867C}">
                  <a14:compatExt spid="_x0000_s1175"/>
                </a:ext>
                <a:ext uri="{FF2B5EF4-FFF2-40B4-BE49-F238E27FC236}">
                  <a16:creationId xmlns:a16="http://schemas.microsoft.com/office/drawing/2014/main" id="{A78C59B6-E050-4A18-A6EE-4A8749B285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6" name="Check Box 152" descr="15条医師　項目使用" hidden="1">
              <a:extLst>
                <a:ext uri="{63B3BB69-23CF-44E3-9099-C40C66FF867C}">
                  <a14:compatExt spid="_x0000_s1176"/>
                </a:ext>
                <a:ext uri="{FF2B5EF4-FFF2-40B4-BE49-F238E27FC236}">
                  <a16:creationId xmlns:a16="http://schemas.microsoft.com/office/drawing/2014/main" id="{5461FF1D-419F-48AC-B70B-BFF70AB413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7" name="Check Box 153" descr="15条医師　項目使用" hidden="1">
              <a:extLst>
                <a:ext uri="{63B3BB69-23CF-44E3-9099-C40C66FF867C}">
                  <a14:compatExt spid="_x0000_s1177"/>
                </a:ext>
                <a:ext uri="{FF2B5EF4-FFF2-40B4-BE49-F238E27FC236}">
                  <a16:creationId xmlns:a16="http://schemas.microsoft.com/office/drawing/2014/main" id="{E94251FB-0E6C-43FA-AC77-951E88647F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8" name="Check Box 154" descr="15条医師　項目使用" hidden="1">
              <a:extLst>
                <a:ext uri="{63B3BB69-23CF-44E3-9099-C40C66FF867C}">
                  <a14:compatExt spid="_x0000_s1178"/>
                </a:ext>
                <a:ext uri="{FF2B5EF4-FFF2-40B4-BE49-F238E27FC236}">
                  <a16:creationId xmlns:a16="http://schemas.microsoft.com/office/drawing/2014/main" id="{E282E929-6F04-4F7D-9225-D7C875AEA8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9" name="Check Box 155" descr="15条医師　項目使用" hidden="1">
              <a:extLst>
                <a:ext uri="{63B3BB69-23CF-44E3-9099-C40C66FF867C}">
                  <a14:compatExt spid="_x0000_s1179"/>
                </a:ext>
                <a:ext uri="{FF2B5EF4-FFF2-40B4-BE49-F238E27FC236}">
                  <a16:creationId xmlns:a16="http://schemas.microsoft.com/office/drawing/2014/main" id="{C7E36E88-EFA0-41F6-9435-1FE3B03A67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0" name="Check Box 156" descr="15条医師　項目使用" hidden="1">
              <a:extLst>
                <a:ext uri="{63B3BB69-23CF-44E3-9099-C40C66FF867C}">
                  <a14:compatExt spid="_x0000_s1180"/>
                </a:ext>
                <a:ext uri="{FF2B5EF4-FFF2-40B4-BE49-F238E27FC236}">
                  <a16:creationId xmlns:a16="http://schemas.microsoft.com/office/drawing/2014/main" id="{280653FA-F862-4920-A847-3AEB9316F9C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1" name="Check Box 157" descr="15条医師　項目使用" hidden="1">
              <a:extLst>
                <a:ext uri="{63B3BB69-23CF-44E3-9099-C40C66FF867C}">
                  <a14:compatExt spid="_x0000_s1181"/>
                </a:ext>
                <a:ext uri="{FF2B5EF4-FFF2-40B4-BE49-F238E27FC236}">
                  <a16:creationId xmlns:a16="http://schemas.microsoft.com/office/drawing/2014/main" id="{42B95F4B-0F38-4D51-B8DE-317A2B77F54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2" name="Check Box 158" descr="15条医師　項目使用" hidden="1">
              <a:extLst>
                <a:ext uri="{63B3BB69-23CF-44E3-9099-C40C66FF867C}">
                  <a14:compatExt spid="_x0000_s1182"/>
                </a:ext>
                <a:ext uri="{FF2B5EF4-FFF2-40B4-BE49-F238E27FC236}">
                  <a16:creationId xmlns:a16="http://schemas.microsoft.com/office/drawing/2014/main" id="{0A579121-7C49-44A0-84B5-31512C0D728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3" name="Check Box 159" descr="15条医師　項目使用" hidden="1">
              <a:extLst>
                <a:ext uri="{63B3BB69-23CF-44E3-9099-C40C66FF867C}">
                  <a14:compatExt spid="_x0000_s1183"/>
                </a:ext>
                <a:ext uri="{FF2B5EF4-FFF2-40B4-BE49-F238E27FC236}">
                  <a16:creationId xmlns:a16="http://schemas.microsoft.com/office/drawing/2014/main" id="{1949D93A-0FE0-412F-9B0F-5D4DF02B5E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4" name="Check Box 160" descr="15条医師　項目使用" hidden="1">
              <a:extLst>
                <a:ext uri="{63B3BB69-23CF-44E3-9099-C40C66FF867C}">
                  <a14:compatExt spid="_x0000_s1184"/>
                </a:ext>
                <a:ext uri="{FF2B5EF4-FFF2-40B4-BE49-F238E27FC236}">
                  <a16:creationId xmlns:a16="http://schemas.microsoft.com/office/drawing/2014/main" id="{7F0EE9AC-88D9-4587-8000-1045AF716E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5" name="Check Box 161" descr="15条医師　項目使用" hidden="1">
              <a:extLst>
                <a:ext uri="{63B3BB69-23CF-44E3-9099-C40C66FF867C}">
                  <a14:compatExt spid="_x0000_s1185"/>
                </a:ext>
                <a:ext uri="{FF2B5EF4-FFF2-40B4-BE49-F238E27FC236}">
                  <a16:creationId xmlns:a16="http://schemas.microsoft.com/office/drawing/2014/main" id="{722A78A1-121B-4B53-9367-60B678555EE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6" name="Check Box 162" descr="15条医師　項目使用" hidden="1">
              <a:extLst>
                <a:ext uri="{63B3BB69-23CF-44E3-9099-C40C66FF867C}">
                  <a14:compatExt spid="_x0000_s1186"/>
                </a:ext>
                <a:ext uri="{FF2B5EF4-FFF2-40B4-BE49-F238E27FC236}">
                  <a16:creationId xmlns:a16="http://schemas.microsoft.com/office/drawing/2014/main" id="{71F3B0EE-CF3E-4EC5-989F-09285D617C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7" name="Check Box 163" descr="15条医師　項目使用" hidden="1">
              <a:extLst>
                <a:ext uri="{63B3BB69-23CF-44E3-9099-C40C66FF867C}">
                  <a14:compatExt spid="_x0000_s1187"/>
                </a:ext>
                <a:ext uri="{FF2B5EF4-FFF2-40B4-BE49-F238E27FC236}">
                  <a16:creationId xmlns:a16="http://schemas.microsoft.com/office/drawing/2014/main" id="{0B717735-8D3C-4389-AAA8-47A4B518662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8" name="Check Box 164" descr="15条医師　項目使用" hidden="1">
              <a:extLst>
                <a:ext uri="{63B3BB69-23CF-44E3-9099-C40C66FF867C}">
                  <a14:compatExt spid="_x0000_s1188"/>
                </a:ext>
                <a:ext uri="{FF2B5EF4-FFF2-40B4-BE49-F238E27FC236}">
                  <a16:creationId xmlns:a16="http://schemas.microsoft.com/office/drawing/2014/main" id="{BDB0A85D-3F74-4C4B-B2EC-414996C4796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9" name="Check Box 165" descr="15条医師　項目使用" hidden="1">
              <a:extLst>
                <a:ext uri="{63B3BB69-23CF-44E3-9099-C40C66FF867C}">
                  <a14:compatExt spid="_x0000_s1189"/>
                </a:ext>
                <a:ext uri="{FF2B5EF4-FFF2-40B4-BE49-F238E27FC236}">
                  <a16:creationId xmlns:a16="http://schemas.microsoft.com/office/drawing/2014/main" id="{C02E1D3B-0B6B-4A06-A723-5BDF170678F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90" name="Check Box 166" descr="15条医師　項目使用" hidden="1">
              <a:extLst>
                <a:ext uri="{63B3BB69-23CF-44E3-9099-C40C66FF867C}">
                  <a14:compatExt spid="_x0000_s1190"/>
                </a:ext>
                <a:ext uri="{FF2B5EF4-FFF2-40B4-BE49-F238E27FC236}">
                  <a16:creationId xmlns:a16="http://schemas.microsoft.com/office/drawing/2014/main" id="{649B3624-C394-41AA-B6C4-8CD6F9964C5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91" name="Check Box 167" descr="15条医師　項目使用" hidden="1">
              <a:extLst>
                <a:ext uri="{63B3BB69-23CF-44E3-9099-C40C66FF867C}">
                  <a14:compatExt spid="_x0000_s1191"/>
                </a:ext>
                <a:ext uri="{FF2B5EF4-FFF2-40B4-BE49-F238E27FC236}">
                  <a16:creationId xmlns:a16="http://schemas.microsoft.com/office/drawing/2014/main" id="{DB0A6554-9AA0-4368-AAB5-BDF8DB1F89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DC12C-A86D-4E39-B8F1-A8BB2326AAB0}">
  <sheetPr codeName="Sheet2"/>
  <dimension ref="A1:CN1005"/>
  <sheetViews>
    <sheetView showGridLines="0" showRowColHeaders="0" tabSelected="1" topLeftCell="A6" zoomScaleNormal="100" workbookViewId="0">
      <selection activeCell="D9" sqref="D9"/>
    </sheetView>
  </sheetViews>
  <sheetFormatPr defaultColWidth="12.625" defaultRowHeight="18.75"/>
  <cols>
    <col min="1" max="1" width="5.375" style="48" customWidth="1"/>
    <col min="2" max="2" width="6.75" style="23" hidden="1" customWidth="1"/>
    <col min="3" max="3" width="22.75" style="23" customWidth="1"/>
    <col min="4" max="4" width="3.75" style="23" customWidth="1"/>
    <col min="5" max="5" width="5.875" style="23" customWidth="1"/>
    <col min="6" max="9" width="9.375" style="23" customWidth="1"/>
    <col min="10" max="10" width="3.25" style="48" customWidth="1"/>
    <col min="11" max="11" width="6.75" style="48" customWidth="1"/>
    <col min="12" max="12" width="5.5" style="23" hidden="1" customWidth="1"/>
    <col min="13" max="13" width="8.625" style="46" hidden="1" customWidth="1"/>
    <col min="14" max="14" width="8.5" style="47" hidden="1" customWidth="1"/>
    <col min="15" max="15" width="5.625" style="23" hidden="1" customWidth="1"/>
    <col min="16" max="16" width="2" style="23" hidden="1" customWidth="1"/>
    <col min="17" max="17" width="38.125" style="23" customWidth="1"/>
    <col min="18" max="18" width="7.875" style="21" hidden="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6" t="s">
        <v>32</v>
      </c>
      <c r="AI1" s="7" t="s">
        <v>33</v>
      </c>
      <c r="AJ1" s="8" t="s">
        <v>34</v>
      </c>
      <c r="AK1" s="8" t="s">
        <v>35</v>
      </c>
      <c r="AL1" s="8" t="s">
        <v>34</v>
      </c>
      <c r="AM1" s="8" t="s">
        <v>36</v>
      </c>
      <c r="AN1" s="8" t="s">
        <v>37</v>
      </c>
      <c r="AO1" s="8" t="s">
        <v>38</v>
      </c>
      <c r="AP1" s="8" t="s">
        <v>39</v>
      </c>
      <c r="AQ1" s="5" t="s">
        <v>40</v>
      </c>
      <c r="AR1" s="5" t="s">
        <v>41</v>
      </c>
      <c r="AS1" s="5" t="s">
        <v>42</v>
      </c>
      <c r="AT1" s="9" t="s">
        <v>43</v>
      </c>
      <c r="AU1" s="10" t="s">
        <v>44</v>
      </c>
      <c r="AV1" s="11" t="s">
        <v>45</v>
      </c>
      <c r="AW1" s="4" t="s">
        <v>46</v>
      </c>
      <c r="AX1" s="4" t="s">
        <v>47</v>
      </c>
      <c r="AY1" s="4" t="s">
        <v>48</v>
      </c>
      <c r="AZ1" s="12" t="s">
        <v>49</v>
      </c>
      <c r="BA1" s="13" t="s">
        <v>50</v>
      </c>
      <c r="BB1" s="5" t="s">
        <v>51</v>
      </c>
      <c r="BC1" s="5" t="s">
        <v>52</v>
      </c>
      <c r="BD1" s="5" t="s">
        <v>53</v>
      </c>
      <c r="BE1" s="5" t="s">
        <v>54</v>
      </c>
      <c r="BF1" s="5" t="s">
        <v>55</v>
      </c>
      <c r="BG1" s="5" t="s">
        <v>56</v>
      </c>
      <c r="BH1" s="5" t="s">
        <v>56</v>
      </c>
      <c r="BI1" s="14" t="s">
        <v>57</v>
      </c>
      <c r="BJ1" s="14" t="s">
        <v>57</v>
      </c>
      <c r="BK1" s="5" t="s">
        <v>58</v>
      </c>
      <c r="BL1" s="5" t="s">
        <v>59</v>
      </c>
      <c r="BM1" s="5" t="s">
        <v>60</v>
      </c>
      <c r="BN1" s="5" t="s">
        <v>61</v>
      </c>
      <c r="BO1" s="5" t="s">
        <v>62</v>
      </c>
      <c r="BP1" s="5" t="s">
        <v>63</v>
      </c>
      <c r="BQ1" s="5" t="s">
        <v>59</v>
      </c>
      <c r="BR1" s="15" t="s">
        <v>64</v>
      </c>
      <c r="BS1" s="15" t="s">
        <v>65</v>
      </c>
      <c r="BT1" s="16" t="s">
        <v>66</v>
      </c>
      <c r="BU1" s="1">
        <v>66</v>
      </c>
      <c r="BV1" s="16" t="s">
        <v>67</v>
      </c>
      <c r="BW1" s="1">
        <v>67</v>
      </c>
      <c r="BX1" s="16" t="s">
        <v>68</v>
      </c>
      <c r="BY1" s="1">
        <v>68</v>
      </c>
      <c r="BZ1" s="16" t="s">
        <v>69</v>
      </c>
      <c r="CA1" s="1">
        <v>68</v>
      </c>
      <c r="CB1" s="15" t="s">
        <v>70</v>
      </c>
      <c r="CC1" s="5" t="s">
        <v>71</v>
      </c>
      <c r="CD1" s="5" t="s">
        <v>72</v>
      </c>
    </row>
    <row r="2" spans="1:92" s="22" customFormat="1" ht="15" hidden="1" customHeight="1">
      <c r="A2" s="18"/>
      <c r="B2" s="18"/>
      <c r="C2" s="18"/>
      <c r="D2" s="18"/>
      <c r="E2" s="18"/>
      <c r="F2" s="18"/>
      <c r="G2" s="18"/>
      <c r="H2" s="18"/>
      <c r="I2" s="18"/>
      <c r="J2" s="18" t="s">
        <v>73</v>
      </c>
      <c r="K2" s="18" t="s">
        <v>73</v>
      </c>
      <c r="L2" s="19"/>
      <c r="M2" s="1" t="s">
        <v>74</v>
      </c>
      <c r="N2" s="20" t="s">
        <v>73</v>
      </c>
      <c r="O2" s="19"/>
      <c r="P2" s="19"/>
      <c r="Q2" s="19"/>
      <c r="R2" s="21"/>
      <c r="S2" s="19"/>
      <c r="T2" s="19"/>
    </row>
    <row r="3" spans="1:92" ht="15" hidden="1" customHeight="1">
      <c r="A3" s="23">
        <f>$N$8</f>
        <v>3</v>
      </c>
      <c r="B3" s="24" t="str">
        <f>$N$9</f>
        <v/>
      </c>
      <c r="C3" s="24" t="str">
        <f>$N$10</f>
        <v/>
      </c>
      <c r="D3" s="24" t="str">
        <f>$N$11</f>
        <v/>
      </c>
      <c r="E3" s="24" t="str">
        <f>$N$12</f>
        <v/>
      </c>
      <c r="F3" s="24" t="str">
        <f>$N$13</f>
        <v/>
      </c>
      <c r="G3" s="24" t="str">
        <f>$N$14</f>
        <v/>
      </c>
      <c r="H3" s="24" t="str">
        <f>$N$15</f>
        <v/>
      </c>
      <c r="I3" s="24" t="str">
        <f>$N$16</f>
        <v/>
      </c>
      <c r="J3" s="24" t="str">
        <f>$N$17</f>
        <v/>
      </c>
      <c r="K3" s="24" t="str">
        <f>$N$18</f>
        <v/>
      </c>
      <c r="L3" s="24" t="str">
        <f>$N$19</f>
        <v/>
      </c>
      <c r="M3" s="24" t="str">
        <f>$N$20</f>
        <v/>
      </c>
      <c r="N3" s="24" t="str">
        <f>$N$21</f>
        <v/>
      </c>
      <c r="O3" s="24" t="str">
        <f>$N$22</f>
        <v>＊＊＊</v>
      </c>
      <c r="P3" s="24" t="str">
        <f>$N$23</f>
        <v>＊＊＊</v>
      </c>
      <c r="Q3" s="24" t="str">
        <f>$N$24</f>
        <v>＊＊＊</v>
      </c>
      <c r="R3" s="24" t="str">
        <f>$N$25</f>
        <v>＊＊＊</v>
      </c>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v>
      </c>
      <c r="BY3" s="24" t="str">
        <f>$N$84</f>
        <v>＊＊＊</v>
      </c>
      <c r="BZ3" s="24" t="str">
        <f>$N$85</f>
        <v>＊＊＊</v>
      </c>
      <c r="CA3" s="24" t="str">
        <f>$N$86</f>
        <v>＊＊＊</v>
      </c>
      <c r="CB3" s="24" t="str">
        <f>$N$87</f>
        <v>＊＊＊</v>
      </c>
      <c r="CC3" s="24" t="str">
        <f>$N$88</f>
        <v>＊＊＊</v>
      </c>
      <c r="CD3" s="24" t="str">
        <f>$N$89</f>
        <v>＊＊＊</v>
      </c>
      <c r="CE3" s="24" t="str">
        <f>$N$90</f>
        <v>＊＊＊</v>
      </c>
      <c r="CF3" s="24" t="str">
        <f>$N$91</f>
        <v>＊＊＊</v>
      </c>
      <c r="CG3" s="24" t="str">
        <f>$N$92</f>
        <v/>
      </c>
      <c r="CH3" s="24" t="str">
        <f>$N$93</f>
        <v/>
      </c>
      <c r="CI3" s="24" t="str">
        <f>$N$94</f>
        <v>＊＊＊</v>
      </c>
      <c r="CJ3" s="24" t="str">
        <f>$N$95</f>
        <v/>
      </c>
      <c r="CK3" s="24"/>
      <c r="CL3" s="24"/>
      <c r="CM3" s="24"/>
      <c r="CN3" s="24"/>
    </row>
    <row r="4" spans="1:92" ht="15" hidden="1" customHeight="1">
      <c r="A4" s="26"/>
      <c r="B4" s="27" t="s">
        <v>75</v>
      </c>
      <c r="C4" s="28">
        <v>2024</v>
      </c>
      <c r="D4" s="29" t="s">
        <v>49</v>
      </c>
      <c r="E4" s="30"/>
      <c r="F4" s="31" t="s">
        <v>76</v>
      </c>
      <c r="H4" s="32"/>
      <c r="I4" s="32"/>
      <c r="J4" s="32"/>
      <c r="K4" s="32"/>
      <c r="M4" s="33"/>
      <c r="N4" s="34"/>
    </row>
    <row r="5" spans="1:92" ht="11.25" hidden="1" customHeight="1">
      <c r="A5" s="35">
        <v>2</v>
      </c>
      <c r="B5" s="36"/>
      <c r="C5" s="37"/>
      <c r="D5" s="38"/>
      <c r="E5" s="38"/>
      <c r="F5" s="38"/>
      <c r="G5" s="38"/>
      <c r="H5" s="38"/>
      <c r="I5" s="39"/>
      <c r="J5" s="40"/>
      <c r="K5" s="40"/>
      <c r="M5" s="23"/>
      <c r="N5" s="20"/>
    </row>
    <row r="6" spans="1:92" ht="34.5" customHeight="1">
      <c r="A6" s="41"/>
      <c r="B6" s="42"/>
      <c r="C6" s="43" t="s">
        <v>77</v>
      </c>
      <c r="D6" s="44"/>
      <c r="E6" s="44"/>
      <c r="F6" s="44"/>
      <c r="G6" s="44"/>
      <c r="H6" s="44"/>
      <c r="I6" s="44"/>
      <c r="J6" s="44"/>
      <c r="K6" s="45"/>
    </row>
    <row r="7" spans="1:92" ht="25.5" customHeight="1">
      <c r="B7" s="49"/>
      <c r="C7" s="50" t="str">
        <f>IF(LEN(L6)&gt;0,L6,"")</f>
        <v/>
      </c>
      <c r="D7" s="50"/>
      <c r="E7" s="51"/>
      <c r="F7" s="52" t="s">
        <v>78</v>
      </c>
      <c r="G7" s="23" t="s">
        <v>79</v>
      </c>
      <c r="H7" s="53"/>
      <c r="I7" s="54"/>
      <c r="J7" s="55"/>
      <c r="K7" s="55"/>
      <c r="M7" s="56">
        <v>0</v>
      </c>
      <c r="N7" s="57"/>
    </row>
    <row r="8" spans="1:92" ht="18.75" customHeight="1">
      <c r="B8" s="58"/>
      <c r="C8" s="59" t="str">
        <f>IF(L96&gt;0,L97,"※色つきの箇所はリスト▼から選択し、その他は必要事項をもれなく記入してください")</f>
        <v>※色つきの箇所はリスト▼から選択し、その他は必要事項をもれなく記入してください</v>
      </c>
      <c r="D8" s="44"/>
      <c r="E8" s="44"/>
      <c r="F8" s="44"/>
      <c r="G8" s="44"/>
      <c r="H8" s="44"/>
      <c r="I8" s="44"/>
      <c r="J8" s="44"/>
      <c r="M8" s="1"/>
      <c r="N8" s="47">
        <v>3</v>
      </c>
      <c r="O8" s="60"/>
    </row>
    <row r="9" spans="1:92" ht="19.5" customHeight="1">
      <c r="B9" s="61"/>
      <c r="C9" s="62" t="s">
        <v>80</v>
      </c>
      <c r="D9" s="63" t="s">
        <v>81</v>
      </c>
      <c r="E9" s="64"/>
      <c r="F9" s="65"/>
      <c r="G9" s="66" t="s">
        <v>82</v>
      </c>
      <c r="H9" s="67"/>
      <c r="I9" s="68"/>
      <c r="J9" s="69"/>
      <c r="K9" s="70" t="s">
        <v>83</v>
      </c>
      <c r="L9" s="71">
        <f>IFERROR(FIND(CHAR(10),E9),0)</f>
        <v>0</v>
      </c>
      <c r="M9" s="2" t="s">
        <v>0</v>
      </c>
      <c r="N9" s="72" t="str">
        <f>IF(LEN(E9)&gt;0,E9,"")</f>
        <v/>
      </c>
      <c r="O9" s="60"/>
      <c r="Q9" s="73" t="str">
        <f>IF(L9+L10=0,"",IF(L9&gt;0,"「姓」","")&amp;IF(L10&gt;0,"「名」","")&amp;"改行しないでください")</f>
        <v/>
      </c>
    </row>
    <row r="10" spans="1:92" ht="19.5" customHeight="1">
      <c r="C10" s="62" t="s">
        <v>84</v>
      </c>
      <c r="D10" s="74"/>
      <c r="E10" s="75" t="s">
        <v>85</v>
      </c>
      <c r="F10" s="76"/>
      <c r="G10" s="77"/>
      <c r="H10" s="78" t="s">
        <v>86</v>
      </c>
      <c r="I10" s="79"/>
      <c r="J10" s="80"/>
      <c r="K10" s="81"/>
      <c r="L10" s="71">
        <f>IFERROR(FIND(CHAR(10),H9),0)</f>
        <v>0</v>
      </c>
      <c r="M10" s="2" t="s">
        <v>1</v>
      </c>
      <c r="N10" s="72" t="str">
        <f>IF(LEN(H9)&gt;0,H9,"")</f>
        <v/>
      </c>
      <c r="O10" s="60"/>
      <c r="Q10" s="73" t="str">
        <f>IF(L11+L12=0,"",IF(L11&gt;0,"「姓かな」","")&amp;IF(L12&gt;0,"「名かな」","")&amp;"改行しないでください")</f>
        <v/>
      </c>
      <c r="S10" s="48" t="str">
        <f>IF(LENB(DBCS(F10))-LENB(ASC(F10))=0,"",1)</f>
        <v/>
      </c>
    </row>
    <row r="11" spans="1:92" ht="19.5" customHeight="1">
      <c r="C11" s="62" t="s">
        <v>87</v>
      </c>
      <c r="D11" s="82"/>
      <c r="E11" s="83"/>
      <c r="F11" s="83"/>
      <c r="G11" s="84" t="str">
        <f>IF(LEN(D11)&gt;0,D11,"")</f>
        <v/>
      </c>
      <c r="H11" s="84"/>
      <c r="I11" s="85"/>
      <c r="J11" s="85"/>
      <c r="K11" s="86">
        <v>5</v>
      </c>
      <c r="L11" s="71">
        <f>IFERROR(FIND(CHAR(10),F10),0)</f>
        <v>0</v>
      </c>
      <c r="M11" s="2" t="s">
        <v>2</v>
      </c>
      <c r="N11" s="72" t="str">
        <f>IF(LEN(F10)&gt;0,F10,"")</f>
        <v/>
      </c>
      <c r="O11" s="60"/>
      <c r="Q11" s="73"/>
    </row>
    <row r="12" spans="1:92" ht="19.5" customHeight="1">
      <c r="C12" s="87" t="s">
        <v>88</v>
      </c>
      <c r="D12" s="88"/>
      <c r="E12" s="89"/>
      <c r="F12" s="89"/>
      <c r="G12" s="90"/>
      <c r="H12" s="91"/>
      <c r="I12" s="92"/>
      <c r="J12" s="91"/>
      <c r="K12" s="70">
        <v>7</v>
      </c>
      <c r="L12" s="71">
        <f>IFERROR(FIND(CHAR(10),I10),0)</f>
        <v>0</v>
      </c>
      <c r="M12" s="1" t="s">
        <v>3</v>
      </c>
      <c r="N12" s="72" t="str">
        <f>IF(LEN(I10)&gt;0,I10,"")</f>
        <v/>
      </c>
      <c r="O12" s="60"/>
    </row>
    <row r="13" spans="1:92" ht="19.5" customHeight="1">
      <c r="C13" s="62" t="s">
        <v>89</v>
      </c>
      <c r="D13" s="93"/>
      <c r="E13" s="89"/>
      <c r="F13" s="89"/>
      <c r="G13" s="89"/>
      <c r="H13" s="89"/>
      <c r="I13" s="89"/>
      <c r="J13" s="89"/>
      <c r="K13" s="94"/>
      <c r="M13" s="2" t="s">
        <v>4</v>
      </c>
      <c r="N13" s="95" t="str">
        <f>IF(LEN(D11)&gt;0,D11,"")</f>
        <v/>
      </c>
      <c r="O13" s="60"/>
      <c r="Q13" s="73" t="str">
        <f>IF(L16=0,"","「勤務先名称」改行しないでください")</f>
        <v/>
      </c>
    </row>
    <row r="14" spans="1:92" ht="19.5" customHeight="1">
      <c r="C14" s="62" t="s">
        <v>90</v>
      </c>
      <c r="D14" s="93"/>
      <c r="E14" s="89"/>
      <c r="F14" s="89"/>
      <c r="G14" s="89"/>
      <c r="H14" s="89"/>
      <c r="I14" s="89"/>
      <c r="J14" s="89"/>
      <c r="K14" s="94"/>
      <c r="L14" s="71">
        <f>IFERROR(FIND(CHAR(10),D14),0)</f>
        <v>0</v>
      </c>
      <c r="M14" s="2" t="s">
        <v>5</v>
      </c>
      <c r="N14" s="95" t="str">
        <f>IF(LEN(D14)&gt;0,D14,"")</f>
        <v/>
      </c>
      <c r="O14" s="60"/>
      <c r="Q14" s="73" t="str">
        <f>IF(L14=0,"","「所属部署」改行しないでください")</f>
        <v/>
      </c>
    </row>
    <row r="15" spans="1:92" ht="19.5" customHeight="1">
      <c r="C15" s="62" t="s">
        <v>8</v>
      </c>
      <c r="D15" s="96"/>
      <c r="E15" s="97"/>
      <c r="F15" s="97"/>
      <c r="G15" s="97"/>
      <c r="H15" s="98" t="s">
        <v>91</v>
      </c>
      <c r="I15" s="98"/>
      <c r="J15" s="98"/>
      <c r="K15" s="99"/>
      <c r="L15" s="71">
        <f t="shared" ref="L15:L16" si="0">IFERROR(FIND(CHAR(10),D15),0)</f>
        <v>0</v>
      </c>
      <c r="M15" s="2" t="s">
        <v>6</v>
      </c>
      <c r="N15" s="100" t="str">
        <f>IF(LEN(D12)&gt;0,D12,"")</f>
        <v/>
      </c>
      <c r="O15" s="60"/>
      <c r="Q15" s="73" t="str">
        <f>IF(L17=0,"","「現職種」改行しないでください")</f>
        <v/>
      </c>
    </row>
    <row r="16" spans="1:92" ht="19.5" customHeight="1">
      <c r="C16" s="62" t="s">
        <v>9</v>
      </c>
      <c r="D16" s="93"/>
      <c r="E16" s="101"/>
      <c r="F16" s="101"/>
      <c r="G16" s="101"/>
      <c r="H16" s="101"/>
      <c r="I16" s="101"/>
      <c r="J16" s="101"/>
      <c r="K16" s="94"/>
      <c r="L16" s="71">
        <f t="shared" si="0"/>
        <v>0</v>
      </c>
      <c r="M16" s="2" t="s">
        <v>7</v>
      </c>
      <c r="N16" s="72" t="str">
        <f>IF(LEN(D13)&gt;0,D13,"")</f>
        <v/>
      </c>
      <c r="O16" s="60"/>
      <c r="Q16" s="73" t="str">
        <f>IF(L18=0,"","「現職名」改行しないでください")</f>
        <v/>
      </c>
    </row>
    <row r="17" spans="2:18" ht="19.5" customHeight="1">
      <c r="C17" s="87" t="s">
        <v>92</v>
      </c>
      <c r="D17" s="102" t="s">
        <v>93</v>
      </c>
      <c r="E17" s="103"/>
      <c r="F17" s="103"/>
      <c r="G17" s="104"/>
      <c r="H17" s="105" t="s">
        <v>94</v>
      </c>
      <c r="I17" s="104"/>
      <c r="J17" s="106" t="s">
        <v>95</v>
      </c>
      <c r="K17" s="107"/>
      <c r="L17" s="71">
        <f>IFERROR(FIND(CHAR(10),D15),0)</f>
        <v>0</v>
      </c>
      <c r="M17" s="1" t="s">
        <v>8</v>
      </c>
      <c r="N17" s="72" t="str">
        <f t="shared" ref="N17:N18" si="1">IF(LEN(D15)&gt;0,D15,"")</f>
        <v/>
      </c>
      <c r="O17" s="60"/>
    </row>
    <row r="18" spans="2:18" ht="40.5" customHeight="1">
      <c r="B18" s="108" t="s">
        <v>96</v>
      </c>
      <c r="C18" s="109" t="s">
        <v>12</v>
      </c>
      <c r="D18" s="110"/>
      <c r="E18" s="111"/>
      <c r="F18" s="111"/>
      <c r="G18" s="111"/>
      <c r="H18" s="111"/>
      <c r="I18" s="111"/>
      <c r="J18" s="111"/>
      <c r="K18" s="70"/>
      <c r="L18" s="71">
        <f>IFERROR(FIND(CHAR(10),D16),0)</f>
        <v>0</v>
      </c>
      <c r="M18" s="1" t="s">
        <v>9</v>
      </c>
      <c r="N18" s="72" t="str">
        <f t="shared" si="1"/>
        <v/>
      </c>
      <c r="O18" s="112"/>
      <c r="Q18" s="73" t="str">
        <f>IF(L21=0,"","「参加実績」改行しないでください")</f>
        <v/>
      </c>
      <c r="R18" s="113"/>
    </row>
    <row r="19" spans="2:18" ht="19.5" hidden="1" customHeight="1">
      <c r="B19" s="108" t="s">
        <v>97</v>
      </c>
      <c r="C19" s="14" t="s">
        <v>13</v>
      </c>
      <c r="D19" s="114" t="s">
        <v>98</v>
      </c>
      <c r="E19" s="115"/>
      <c r="F19" s="116"/>
      <c r="G19" s="117"/>
      <c r="H19" s="118"/>
      <c r="I19" s="119"/>
      <c r="J19" s="120" t="b">
        <v>1</v>
      </c>
      <c r="K19" s="121"/>
      <c r="L19" s="122"/>
      <c r="M19" s="1" t="s">
        <v>10</v>
      </c>
      <c r="N19" s="123" t="str">
        <f>IF(LEN(G17)&gt;0,G17,"")</f>
        <v/>
      </c>
      <c r="O19" s="112"/>
      <c r="R19" s="113"/>
    </row>
    <row r="20" spans="2:18" ht="19.5" hidden="1" customHeight="1">
      <c r="B20" s="108" t="s">
        <v>97</v>
      </c>
      <c r="C20" s="14" t="s">
        <v>14</v>
      </c>
      <c r="D20" s="124" t="s">
        <v>98</v>
      </c>
      <c r="E20" s="125"/>
      <c r="F20" s="126"/>
      <c r="G20" s="127"/>
      <c r="H20" s="128"/>
      <c r="I20" s="129"/>
      <c r="J20" s="130" t="b">
        <v>1</v>
      </c>
      <c r="K20" s="86"/>
      <c r="L20" s="122"/>
      <c r="M20" s="2" t="s">
        <v>11</v>
      </c>
      <c r="N20" s="123" t="str">
        <f>IF(LEN(I17)&gt;0,I17,"")</f>
        <v/>
      </c>
      <c r="O20" s="112"/>
      <c r="R20" s="113"/>
    </row>
    <row r="21" spans="2:18" ht="19.5" hidden="1" customHeight="1">
      <c r="B21" s="108" t="s">
        <v>97</v>
      </c>
      <c r="C21" s="14" t="s">
        <v>15</v>
      </c>
      <c r="D21" s="131" t="s">
        <v>98</v>
      </c>
      <c r="E21" s="132"/>
      <c r="F21" s="132"/>
      <c r="G21" s="133" t="str">
        <f>IF(LEN(D21)&gt;0,D21,"")</f>
        <v>＊＊＊</v>
      </c>
      <c r="H21" s="133"/>
      <c r="I21" s="92"/>
      <c r="J21" s="92"/>
      <c r="K21" s="70">
        <v>5</v>
      </c>
      <c r="L21" s="71">
        <f t="shared" ref="L21" si="2">IFERROR(FIND(CHAR(10),D21),0)</f>
        <v>0</v>
      </c>
      <c r="M21" s="3" t="s">
        <v>12</v>
      </c>
      <c r="N21" s="134" t="str">
        <f>IF(LEN(D18)&gt;0,D18,"")</f>
        <v/>
      </c>
      <c r="O21" s="60"/>
    </row>
    <row r="22" spans="2:18" ht="19.5" hidden="1" customHeight="1">
      <c r="B22" s="108" t="s">
        <v>97</v>
      </c>
      <c r="C22" s="14" t="s">
        <v>16</v>
      </c>
      <c r="D22" s="135" t="s">
        <v>98</v>
      </c>
      <c r="E22" s="89"/>
      <c r="F22" s="136"/>
      <c r="G22" s="137"/>
      <c r="H22" s="138"/>
      <c r="I22" s="139"/>
      <c r="J22" s="140" t="b">
        <v>1</v>
      </c>
      <c r="K22" s="70"/>
      <c r="L22" s="122"/>
      <c r="M22" s="4" t="s">
        <v>13</v>
      </c>
      <c r="N22" s="141" t="str">
        <f>IF(LEN(D19)&gt;0,D19,"")</f>
        <v>＊＊＊</v>
      </c>
      <c r="O22" s="60"/>
      <c r="R22" s="21">
        <f>IF(LEN(D36)&gt;0,1,1)+IF(LEN(D37)&gt;0,1,1)</f>
        <v>2</v>
      </c>
    </row>
    <row r="23" spans="2:18" ht="19.5" hidden="1" customHeight="1">
      <c r="B23" s="108" t="s">
        <v>97</v>
      </c>
      <c r="C23" s="14" t="s">
        <v>17</v>
      </c>
      <c r="D23" s="142" t="s">
        <v>98</v>
      </c>
      <c r="E23" s="143"/>
      <c r="F23" s="143"/>
      <c r="G23" s="143"/>
      <c r="H23" s="144"/>
      <c r="I23" s="144"/>
      <c r="J23" s="144"/>
      <c r="K23" s="70"/>
      <c r="L23" s="23">
        <f t="shared" ref="L23:L24" si="3">IFERROR(FIND(CHAR(10),D23),0)</f>
        <v>0</v>
      </c>
      <c r="M23" s="5" t="s">
        <v>14</v>
      </c>
      <c r="N23" s="123" t="str">
        <f t="shared" ref="N23:N26" si="4">IF(LEN(D20)&gt;0,D20,"")</f>
        <v>＊＊＊</v>
      </c>
      <c r="O23" s="60"/>
    </row>
    <row r="24" spans="2:18" ht="19.5" hidden="1" customHeight="1">
      <c r="B24" s="108" t="s">
        <v>97</v>
      </c>
      <c r="C24" s="14" t="s">
        <v>99</v>
      </c>
      <c r="D24" s="142" t="s">
        <v>98</v>
      </c>
      <c r="E24" s="143"/>
      <c r="F24" s="143"/>
      <c r="G24" s="143"/>
      <c r="H24" s="144"/>
      <c r="I24" s="144"/>
      <c r="J24" s="144"/>
      <c r="K24" s="70"/>
      <c r="L24" s="23">
        <f t="shared" si="3"/>
        <v>0</v>
      </c>
      <c r="M24" s="5" t="s">
        <v>15</v>
      </c>
      <c r="N24" s="123" t="str">
        <f t="shared" si="4"/>
        <v>＊＊＊</v>
      </c>
      <c r="O24" s="60"/>
      <c r="R24" s="21">
        <f>IF(LEN(J37)&gt;0,1,0)</f>
        <v>0</v>
      </c>
    </row>
    <row r="25" spans="2:18" ht="19.5" hidden="1" customHeight="1">
      <c r="B25" s="108" t="s">
        <v>97</v>
      </c>
      <c r="C25" s="14" t="s">
        <v>24</v>
      </c>
      <c r="D25" s="145" t="s">
        <v>98</v>
      </c>
      <c r="E25" s="89"/>
      <c r="F25" s="89"/>
      <c r="G25" s="89"/>
      <c r="H25" s="89"/>
      <c r="I25" s="89"/>
      <c r="J25" s="89"/>
      <c r="K25" s="94"/>
      <c r="L25" s="122"/>
      <c r="M25" s="5" t="s">
        <v>16</v>
      </c>
      <c r="N25" s="123" t="str">
        <f t="shared" si="4"/>
        <v>＊＊＊</v>
      </c>
      <c r="O25" s="60"/>
    </row>
    <row r="26" spans="2:18" ht="21.75" hidden="1" customHeight="1">
      <c r="B26" s="108" t="s">
        <v>97</v>
      </c>
      <c r="C26" s="14" t="s">
        <v>25</v>
      </c>
      <c r="D26" s="146"/>
      <c r="E26" s="147"/>
      <c r="F26" s="148"/>
      <c r="G26" s="149" t="s">
        <v>98</v>
      </c>
      <c r="H26" s="150" t="s">
        <v>94</v>
      </c>
      <c r="I26" s="149" t="s">
        <v>98</v>
      </c>
      <c r="J26" s="151" t="s">
        <v>95</v>
      </c>
      <c r="K26" s="152"/>
      <c r="L26" s="122"/>
      <c r="M26" s="5" t="s">
        <v>17</v>
      </c>
      <c r="N26" s="123" t="str">
        <f t="shared" si="4"/>
        <v>＊＊＊</v>
      </c>
      <c r="O26" s="60"/>
    </row>
    <row r="27" spans="2:18" ht="19.5" hidden="1" customHeight="1">
      <c r="B27" s="108" t="s">
        <v>97</v>
      </c>
      <c r="C27" s="14" t="s">
        <v>27</v>
      </c>
      <c r="D27" s="131" t="s">
        <v>98</v>
      </c>
      <c r="E27" s="132"/>
      <c r="F27" s="132"/>
      <c r="G27" s="133" t="str">
        <f>IF(LEN(D27)&gt;0,D27,"")</f>
        <v>＊＊＊</v>
      </c>
      <c r="H27" s="133"/>
      <c r="I27" s="92"/>
      <c r="J27" s="92"/>
      <c r="K27" s="70">
        <v>5</v>
      </c>
      <c r="L27" s="122"/>
      <c r="M27" s="5" t="s">
        <v>18</v>
      </c>
      <c r="N27" s="123" t="str">
        <f>IF(LEN(D24)&gt;0,D24,"")</f>
        <v>＊＊＊</v>
      </c>
      <c r="O27" s="60"/>
    </row>
    <row r="28" spans="2:18" ht="19.5" hidden="1" customHeight="1">
      <c r="B28" s="108"/>
      <c r="C28" s="14" t="s">
        <v>19</v>
      </c>
      <c r="D28" s="153"/>
      <c r="E28" s="154" t="s">
        <v>98</v>
      </c>
      <c r="F28" s="154"/>
      <c r="G28" s="154"/>
      <c r="H28" s="155" t="s">
        <v>100</v>
      </c>
      <c r="I28" s="156" t="s">
        <v>101</v>
      </c>
      <c r="J28" s="89"/>
      <c r="K28" s="94"/>
      <c r="L28" s="122"/>
      <c r="M28" s="5" t="s">
        <v>19</v>
      </c>
      <c r="N28" s="123" t="str">
        <f>IF(LEN(E28)&gt;0,E28,"")&amp;IF(LEN(I28)&gt;0,I28,"")</f>
        <v>＊＊＊＊＊＊</v>
      </c>
      <c r="O28" s="60"/>
    </row>
    <row r="29" spans="2:18" ht="19.5" hidden="1" customHeight="1">
      <c r="B29" s="108"/>
      <c r="C29" s="14" t="s">
        <v>102</v>
      </c>
      <c r="D29" s="146"/>
      <c r="E29" s="157"/>
      <c r="F29" s="158"/>
      <c r="G29" s="104" t="s">
        <v>98</v>
      </c>
      <c r="H29" s="105" t="s">
        <v>94</v>
      </c>
      <c r="I29" s="104" t="s">
        <v>98</v>
      </c>
      <c r="J29" s="106" t="s">
        <v>95</v>
      </c>
      <c r="K29" s="107"/>
      <c r="L29" s="122"/>
      <c r="M29" s="5" t="s">
        <v>20</v>
      </c>
      <c r="N29" s="123" t="str">
        <f>IF(LEN(G29)&gt;0,G29,"")</f>
        <v>＊＊＊</v>
      </c>
      <c r="O29" s="60"/>
    </row>
    <row r="30" spans="2:18" ht="19.5" hidden="1" customHeight="1">
      <c r="B30" s="108"/>
      <c r="C30" s="14" t="s">
        <v>22</v>
      </c>
      <c r="D30" s="159" t="s">
        <v>101</v>
      </c>
      <c r="E30" s="160"/>
      <c r="F30" s="160"/>
      <c r="G30" s="160"/>
      <c r="H30" s="144"/>
      <c r="I30" s="144"/>
      <c r="J30" s="144"/>
      <c r="K30" s="70"/>
      <c r="L30" s="23">
        <f t="shared" ref="L30:L31" si="5">IFERROR(FIND(CHAR(10),D30),0)</f>
        <v>0</v>
      </c>
      <c r="M30" s="5" t="s">
        <v>21</v>
      </c>
      <c r="N30" s="123" t="str">
        <f>IF(LEN(I29)&gt;0,I29,"")</f>
        <v>＊＊＊</v>
      </c>
      <c r="O30" s="60"/>
    </row>
    <row r="31" spans="2:18" ht="19.5" hidden="1" customHeight="1">
      <c r="B31" s="108"/>
      <c r="C31" s="14" t="s">
        <v>103</v>
      </c>
      <c r="D31" s="159" t="s">
        <v>101</v>
      </c>
      <c r="E31" s="160"/>
      <c r="F31" s="160"/>
      <c r="G31" s="160"/>
      <c r="H31" s="144"/>
      <c r="I31" s="144"/>
      <c r="J31" s="144"/>
      <c r="K31" s="70"/>
      <c r="L31" s="23">
        <f t="shared" si="5"/>
        <v>0</v>
      </c>
      <c r="M31" s="5" t="s">
        <v>22</v>
      </c>
      <c r="N31" s="123" t="str">
        <f>IF(LEN(D30)&gt;0,D30,"")</f>
        <v>＊＊＊</v>
      </c>
      <c r="O31" s="60"/>
    </row>
    <row r="32" spans="2:18" ht="19.5" hidden="1" customHeight="1">
      <c r="B32" s="108" t="s">
        <v>97</v>
      </c>
      <c r="C32" s="87" t="s">
        <v>28</v>
      </c>
      <c r="D32" s="161"/>
      <c r="E32" s="162"/>
      <c r="F32" s="163"/>
      <c r="G32" s="164" t="s">
        <v>98</v>
      </c>
      <c r="H32" s="165" t="s">
        <v>94</v>
      </c>
      <c r="I32" s="164" t="s">
        <v>98</v>
      </c>
      <c r="J32" s="151" t="s">
        <v>95</v>
      </c>
      <c r="K32" s="152"/>
      <c r="L32" s="122"/>
      <c r="M32" s="5" t="s">
        <v>23</v>
      </c>
      <c r="N32" s="123" t="str">
        <f>IF(LEN(D31)&gt;0,D31,"")</f>
        <v>＊＊＊</v>
      </c>
      <c r="O32" s="60"/>
    </row>
    <row r="33" spans="1:18" ht="19.5" hidden="1" customHeight="1">
      <c r="B33" s="108" t="s">
        <v>97</v>
      </c>
      <c r="C33" s="87" t="s">
        <v>30</v>
      </c>
      <c r="D33" s="166"/>
      <c r="E33" s="167"/>
      <c r="F33" s="168"/>
      <c r="G33" s="169" t="s">
        <v>98</v>
      </c>
      <c r="H33" s="170" t="s">
        <v>94</v>
      </c>
      <c r="I33" s="169" t="s">
        <v>98</v>
      </c>
      <c r="J33" s="106" t="s">
        <v>95</v>
      </c>
      <c r="K33" s="107"/>
      <c r="L33" s="122"/>
      <c r="M33" s="5" t="s">
        <v>24</v>
      </c>
      <c r="N33" s="123" t="str">
        <f>IF(LEN(D25)&gt;0,D25,"")</f>
        <v>＊＊＊</v>
      </c>
      <c r="O33" s="60"/>
    </row>
    <row r="34" spans="1:18" ht="20.100000000000001" customHeight="1">
      <c r="B34" s="108" t="s">
        <v>96</v>
      </c>
      <c r="C34" s="171" t="s">
        <v>32</v>
      </c>
      <c r="D34" s="172"/>
      <c r="E34" s="173"/>
      <c r="F34" s="173"/>
      <c r="G34" s="173"/>
      <c r="H34" s="173"/>
      <c r="I34" s="173"/>
      <c r="J34" s="173"/>
      <c r="K34" s="174"/>
      <c r="L34" s="122"/>
      <c r="M34" s="5" t="s">
        <v>25</v>
      </c>
      <c r="N34" s="123" t="str">
        <f>IF(LEN(G26)&gt;0,G26,"")</f>
        <v>＊＊＊</v>
      </c>
      <c r="O34" s="60"/>
    </row>
    <row r="35" spans="1:18" ht="20.100000000000001" customHeight="1">
      <c r="C35" s="175" t="str">
        <f>IF(A5=1,"郵便物の送付先を記入してください","連絡先を記入してください")</f>
        <v>連絡先を記入してください</v>
      </c>
      <c r="D35" s="176"/>
      <c r="E35" s="177"/>
      <c r="F35" s="178"/>
      <c r="G35" s="178"/>
      <c r="H35" s="178"/>
      <c r="I35" s="178"/>
      <c r="J35" s="178"/>
      <c r="K35" s="178"/>
      <c r="L35" s="122"/>
      <c r="M35" s="5" t="s">
        <v>26</v>
      </c>
      <c r="N35" s="123" t="str">
        <f>IF(LEN(I26)&gt;0,I26,"")</f>
        <v>＊＊＊</v>
      </c>
      <c r="O35" s="60"/>
      <c r="R35" s="21">
        <f>R22+R24</f>
        <v>2</v>
      </c>
    </row>
    <row r="36" spans="1:18" ht="19.5" customHeight="1">
      <c r="B36" s="23" t="s">
        <v>104</v>
      </c>
      <c r="C36" s="7" t="s">
        <v>33</v>
      </c>
      <c r="D36" s="179"/>
      <c r="E36" s="180"/>
      <c r="F36" s="181"/>
      <c r="G36" s="181"/>
      <c r="H36" s="181"/>
      <c r="I36" s="181"/>
      <c r="J36" s="181"/>
      <c r="K36" s="182"/>
      <c r="L36" s="122"/>
      <c r="M36" s="5" t="s">
        <v>27</v>
      </c>
      <c r="N36" s="183" t="str">
        <f>IF(LEN(D27)&gt;0,D27,"")</f>
        <v>＊＊＊</v>
      </c>
      <c r="O36" s="60"/>
      <c r="Q36" s="184" t="str">
        <f>IF(A5=1,IF(R$35=3,"テキスト送付住所は下記の通りになります",R36),"")</f>
        <v/>
      </c>
      <c r="R36" s="21" t="str">
        <f>IF(L37=0,"","「住所①」改行しないでください")</f>
        <v/>
      </c>
    </row>
    <row r="37" spans="1:18" ht="19.5" customHeight="1">
      <c r="B37" s="23" t="s">
        <v>104</v>
      </c>
      <c r="C37" s="185" t="s">
        <v>105</v>
      </c>
      <c r="D37" s="186"/>
      <c r="E37" s="187"/>
      <c r="F37" s="187"/>
      <c r="G37" s="187"/>
      <c r="H37" s="187"/>
      <c r="I37" s="188" t="s">
        <v>106</v>
      </c>
      <c r="J37" s="189"/>
      <c r="K37" s="190" t="str">
        <f>IF(J37=1,"自宅",IF(J37=2,"勤務先",""))</f>
        <v/>
      </c>
      <c r="L37" s="23">
        <f t="shared" ref="L37:L38" si="6">IFERROR(FIND(CHAR(10),D37),0)</f>
        <v>0</v>
      </c>
      <c r="M37" s="5" t="s">
        <v>28</v>
      </c>
      <c r="N37" s="123" t="str">
        <f>IF(LEN(G32)&gt;0,G32,"")</f>
        <v>＊＊＊</v>
      </c>
      <c r="O37" s="60"/>
      <c r="Q37" s="191" t="str">
        <f>IF(A5=1,IF(R$35=3,"〒"&amp;D36,R37),"")</f>
        <v/>
      </c>
      <c r="R37" s="21" t="str">
        <f>IF(LEN(D37)&gt;0,IF(LEN(K37)&gt;0,"","自宅/勤務先の区分を入力してください"),"")</f>
        <v/>
      </c>
    </row>
    <row r="38" spans="1:18" ht="19.5" customHeight="1">
      <c r="B38" s="23" t="s">
        <v>104</v>
      </c>
      <c r="C38" s="192"/>
      <c r="D38" s="193"/>
      <c r="E38" s="194"/>
      <c r="F38" s="194"/>
      <c r="G38" s="194"/>
      <c r="H38" s="194"/>
      <c r="I38" s="188"/>
      <c r="J38" s="188" t="s">
        <v>107</v>
      </c>
      <c r="K38" s="182"/>
      <c r="L38" s="23">
        <f t="shared" si="6"/>
        <v>0</v>
      </c>
      <c r="M38" s="5" t="s">
        <v>29</v>
      </c>
      <c r="N38" s="123" t="str">
        <f>IF(LEN(I32)&gt;0,I32,"")</f>
        <v>＊＊＊</v>
      </c>
      <c r="O38" s="60"/>
      <c r="Q38" s="191" t="str">
        <f>IF(A5=1,IF(R$35=3,D37,R38),"")</f>
        <v/>
      </c>
      <c r="R38" s="21" t="str">
        <f>IF(L38=0,"","「住所②」改行しないでください")</f>
        <v/>
      </c>
    </row>
    <row r="39" spans="1:18" ht="19.5" customHeight="1">
      <c r="B39" s="23" t="s">
        <v>104</v>
      </c>
      <c r="C39" s="8" t="s">
        <v>36</v>
      </c>
      <c r="D39" s="195"/>
      <c r="E39" s="180"/>
      <c r="F39" s="180"/>
      <c r="G39" s="196"/>
      <c r="H39" s="196"/>
      <c r="I39" s="188" t="s">
        <v>108</v>
      </c>
      <c r="J39" s="189"/>
      <c r="K39" s="190" t="str">
        <f>IF(J39=1,"自宅",IF(J39=2,"勤務先",""))</f>
        <v/>
      </c>
      <c r="L39" s="122"/>
      <c r="M39" s="5" t="s">
        <v>30</v>
      </c>
      <c r="N39" s="123" t="str">
        <f>IF(LEN(G33)&gt;0,G33,"")</f>
        <v>＊＊＊</v>
      </c>
      <c r="O39" s="60"/>
      <c r="Q39" s="191" t="str">
        <f>IF(A5=1,IF(R$35=3,IF(LEN(D38)&gt;0,D38,""),R39),"")</f>
        <v/>
      </c>
      <c r="R39" s="21" t="str">
        <f>IF(LEN(D39)&gt;0,IF(LEN(K39)&gt;0,"","自宅/勤務先の区分を入力してください"),"")</f>
        <v/>
      </c>
    </row>
    <row r="40" spans="1:18" ht="19.5" customHeight="1">
      <c r="B40" s="23" t="s">
        <v>104</v>
      </c>
      <c r="C40" s="8" t="s">
        <v>38</v>
      </c>
      <c r="D40" s="197"/>
      <c r="E40" s="198"/>
      <c r="F40" s="198"/>
      <c r="G40" s="198"/>
      <c r="H40" s="198"/>
      <c r="I40" s="188" t="s">
        <v>109</v>
      </c>
      <c r="J40" s="189"/>
      <c r="K40" s="190" t="str">
        <f>IF(J40=1,"自宅",IF(J40=2,"勤務先",""))</f>
        <v/>
      </c>
      <c r="L40" s="122"/>
      <c r="M40" s="5" t="s">
        <v>31</v>
      </c>
      <c r="N40" s="123" t="str">
        <f>IF(LEN(I33)&gt;0,I33,"")</f>
        <v>＊＊＊</v>
      </c>
      <c r="O40" s="60"/>
      <c r="Q40" s="191" t="str">
        <f>IF(A5=1,IF(J37=2,IF(R$35=0,IF(LEN(D13)&gt;0,D13,""),R40),""),"")</f>
        <v/>
      </c>
      <c r="R40" s="21" t="str">
        <f>IF(LEN(D40)&gt;0,IF(LEN(K40)&gt;0,"","自宅/勤務先の区分を入力してください"),"")</f>
        <v/>
      </c>
    </row>
    <row r="41" spans="1:18" ht="38.25" customHeight="1">
      <c r="C41" s="199"/>
      <c r="D41" s="200"/>
      <c r="E41" s="200"/>
      <c r="F41" s="200"/>
      <c r="G41" s="200"/>
      <c r="H41" s="200"/>
      <c r="I41" s="200"/>
      <c r="J41" s="200"/>
      <c r="K41" s="200"/>
      <c r="L41" s="122"/>
      <c r="M41" s="6" t="s">
        <v>32</v>
      </c>
      <c r="N41" s="123" t="str">
        <f>IF(LEN(D34)&gt;0,D34,"")</f>
        <v/>
      </c>
      <c r="O41" s="60"/>
      <c r="Q41" s="201" t="str">
        <f>IF(A5=1,IF(J37=2,IF(R$35=0,"",IF(D16="＊＊＊",D13,D13&amp;CHAR(10)&amp;D14&amp;CHAR(10)&amp;D16&amp;CHAR(10)&amp;E9&amp;" "&amp;H9&amp;" 様")),""),"")</f>
        <v/>
      </c>
    </row>
    <row r="42" spans="1:18" ht="19.5" hidden="1" customHeight="1">
      <c r="B42" s="108" t="s">
        <v>97</v>
      </c>
      <c r="C42" s="202" t="s">
        <v>40</v>
      </c>
      <c r="D42" s="203" t="s">
        <v>98</v>
      </c>
      <c r="E42" s="198"/>
      <c r="F42" s="204"/>
      <c r="G42" s="205"/>
      <c r="H42" s="206"/>
      <c r="I42" s="207"/>
      <c r="J42" s="208" t="b">
        <v>1</v>
      </c>
      <c r="K42" s="70"/>
      <c r="L42" s="122"/>
      <c r="M42" s="7" t="s">
        <v>33</v>
      </c>
      <c r="N42" s="209" t="str">
        <f>IF(LEN(D36)&gt;0,D36,"")</f>
        <v/>
      </c>
      <c r="O42" s="60"/>
    </row>
    <row r="43" spans="1:18" ht="19.5" hidden="1" customHeight="1">
      <c r="B43" s="210" t="s">
        <v>97</v>
      </c>
      <c r="C43" s="202" t="s">
        <v>41</v>
      </c>
      <c r="D43" s="203" t="s">
        <v>98</v>
      </c>
      <c r="E43" s="198"/>
      <c r="F43" s="204"/>
      <c r="G43" s="205"/>
      <c r="H43" s="206"/>
      <c r="I43" s="207"/>
      <c r="J43" s="208" t="b">
        <v>1</v>
      </c>
      <c r="K43" s="70"/>
      <c r="L43" s="122"/>
      <c r="M43" s="8" t="s">
        <v>34</v>
      </c>
      <c r="N43" s="209" t="str">
        <f t="shared" ref="N43" si="7">IF(LEN(D37)&gt;0,D37,"")</f>
        <v/>
      </c>
      <c r="O43" s="60"/>
    </row>
    <row r="44" spans="1:18" ht="19.5" hidden="1" customHeight="1">
      <c r="B44" s="210" t="s">
        <v>97</v>
      </c>
      <c r="C44" s="202" t="s">
        <v>42</v>
      </c>
      <c r="D44" s="203" t="s">
        <v>98</v>
      </c>
      <c r="E44" s="198"/>
      <c r="F44" s="204"/>
      <c r="G44" s="205"/>
      <c r="H44" s="206"/>
      <c r="I44" s="207"/>
      <c r="J44" s="208" t="b">
        <v>1</v>
      </c>
      <c r="K44" s="70"/>
      <c r="L44" s="122"/>
      <c r="M44" s="8" t="s">
        <v>35</v>
      </c>
      <c r="N44" s="209" t="str">
        <f>IF(LEN(J37)&gt;0,J37,"")</f>
        <v/>
      </c>
      <c r="O44" s="60"/>
    </row>
    <row r="45" spans="1:18" ht="19.5" hidden="1" customHeight="1">
      <c r="B45" s="210" t="s">
        <v>97</v>
      </c>
      <c r="C45" s="202" t="s">
        <v>110</v>
      </c>
      <c r="D45" s="211"/>
      <c r="E45" s="212" t="s">
        <v>43</v>
      </c>
      <c r="F45" s="213" t="s">
        <v>98</v>
      </c>
      <c r="G45" s="10" t="s">
        <v>44</v>
      </c>
      <c r="H45" s="213" t="s">
        <v>98</v>
      </c>
      <c r="I45" s="11" t="s">
        <v>45</v>
      </c>
      <c r="J45" s="214" t="s">
        <v>101</v>
      </c>
      <c r="K45" s="215"/>
      <c r="L45" s="122"/>
      <c r="M45" s="8" t="s">
        <v>34</v>
      </c>
      <c r="N45" s="209" t="str">
        <f>IF(LEN(D38)&gt;0,D38,"")</f>
        <v/>
      </c>
      <c r="O45" s="60"/>
    </row>
    <row r="46" spans="1:18" ht="19.5" hidden="1" customHeight="1">
      <c r="B46" s="210" t="s">
        <v>97</v>
      </c>
      <c r="C46" s="202" t="s">
        <v>111</v>
      </c>
      <c r="D46" s="216" t="s">
        <v>98</v>
      </c>
      <c r="E46" s="125"/>
      <c r="F46" s="126"/>
      <c r="G46" s="127"/>
      <c r="H46" s="128"/>
      <c r="I46" s="129"/>
      <c r="J46" s="130" t="b">
        <v>1</v>
      </c>
      <c r="K46" s="86"/>
      <c r="L46" s="122"/>
      <c r="M46" s="8" t="s">
        <v>36</v>
      </c>
      <c r="N46" s="209" t="str">
        <f>IF(LEN(D39)&gt;0,D39,"")</f>
        <v/>
      </c>
      <c r="O46" s="60"/>
    </row>
    <row r="47" spans="1:18" ht="54.75" hidden="1" customHeight="1">
      <c r="B47" s="210" t="s">
        <v>97</v>
      </c>
      <c r="C47" s="13" t="s">
        <v>112</v>
      </c>
      <c r="D47" s="217"/>
      <c r="E47" s="218" t="s">
        <v>113</v>
      </c>
      <c r="F47" s="213" t="s">
        <v>98</v>
      </c>
      <c r="G47" s="219" t="s">
        <v>114</v>
      </c>
      <c r="H47" s="213" t="s">
        <v>98</v>
      </c>
      <c r="I47" s="220" t="str">
        <f>IF(LEN(F47&amp;H47)&gt;1,"","　※ 必ず入力して"&amp;CHAR(10)&amp;"　　ください")</f>
        <v/>
      </c>
      <c r="J47" s="221"/>
      <c r="K47" s="222"/>
      <c r="M47" s="8" t="s">
        <v>37</v>
      </c>
      <c r="N47" s="209" t="str">
        <f>IF(LEN(J39)&gt;0,J39,"")</f>
        <v/>
      </c>
      <c r="O47" s="60"/>
    </row>
    <row r="48" spans="1:18" ht="21" hidden="1" customHeight="1">
      <c r="A48" s="48" t="s">
        <v>101</v>
      </c>
      <c r="B48" s="210"/>
      <c r="C48" s="13" t="s">
        <v>115</v>
      </c>
      <c r="D48" s="223" t="s">
        <v>101</v>
      </c>
      <c r="E48" s="224"/>
      <c r="F48" s="224"/>
      <c r="G48" s="225"/>
      <c r="H48" s="225"/>
      <c r="I48" s="225"/>
      <c r="J48" s="225"/>
      <c r="K48" s="226"/>
      <c r="M48" s="8" t="s">
        <v>38</v>
      </c>
      <c r="N48" s="209" t="str">
        <f>IF(LEN(D40)&gt;0,D40,"")</f>
        <v/>
      </c>
      <c r="O48" s="60"/>
    </row>
    <row r="49" spans="1:18" ht="19.5" hidden="1" customHeight="1">
      <c r="B49" s="210" t="s">
        <v>97</v>
      </c>
      <c r="C49" s="5" t="s">
        <v>51</v>
      </c>
      <c r="D49" s="203" t="s">
        <v>98</v>
      </c>
      <c r="E49" s="198"/>
      <c r="F49" s="204"/>
      <c r="G49" s="205"/>
      <c r="H49" s="206"/>
      <c r="I49" s="207"/>
      <c r="J49" s="208" t="b">
        <v>1</v>
      </c>
      <c r="K49" s="70"/>
      <c r="L49" s="122"/>
      <c r="M49" s="8" t="s">
        <v>39</v>
      </c>
      <c r="N49" s="209" t="str">
        <f>IF(LEN(J40)&gt;0,J40,"")</f>
        <v/>
      </c>
      <c r="O49" s="60"/>
    </row>
    <row r="50" spans="1:18" ht="19.5" hidden="1" customHeight="1">
      <c r="B50" s="227"/>
      <c r="C50" s="228" t="s">
        <v>116</v>
      </c>
      <c r="D50" s="229"/>
      <c r="E50" s="230"/>
      <c r="F50" s="231" t="s">
        <v>98</v>
      </c>
      <c r="G50" s="232"/>
      <c r="H50" s="232"/>
      <c r="I50" s="232"/>
      <c r="J50" s="232"/>
      <c r="K50" s="70"/>
      <c r="L50" s="233"/>
      <c r="M50" s="5" t="s">
        <v>40</v>
      </c>
      <c r="N50" s="209" t="str">
        <f>IF(LEN(D42)&gt;0,D42,"")</f>
        <v>＊＊＊</v>
      </c>
      <c r="O50" s="60"/>
    </row>
    <row r="51" spans="1:18" ht="19.5" hidden="1" customHeight="1">
      <c r="B51" s="210" t="s">
        <v>97</v>
      </c>
      <c r="C51" s="5" t="s">
        <v>53</v>
      </c>
      <c r="D51" s="203" t="s">
        <v>98</v>
      </c>
      <c r="E51" s="198"/>
      <c r="F51" s="204"/>
      <c r="G51" s="205"/>
      <c r="H51" s="206"/>
      <c r="I51" s="207"/>
      <c r="J51" s="208" t="b">
        <v>1</v>
      </c>
      <c r="K51" s="234"/>
      <c r="L51" s="233"/>
      <c r="M51" s="5" t="s">
        <v>41</v>
      </c>
      <c r="N51" s="209" t="str">
        <f t="shared" ref="N51:N52" si="8">IF(LEN(D43)&gt;0,D43,"")</f>
        <v>＊＊＊</v>
      </c>
      <c r="O51" s="112"/>
      <c r="R51" s="113"/>
    </row>
    <row r="52" spans="1:18" ht="19.5" hidden="1" customHeight="1">
      <c r="B52" s="227" t="s">
        <v>104</v>
      </c>
      <c r="C52" s="5" t="s">
        <v>54</v>
      </c>
      <c r="D52" s="235" t="s">
        <v>98</v>
      </c>
      <c r="E52" s="180"/>
      <c r="F52" s="180"/>
      <c r="G52" s="180"/>
      <c r="H52" s="180"/>
      <c r="I52" s="180"/>
      <c r="J52" s="180"/>
      <c r="K52" s="236"/>
      <c r="M52" s="5" t="s">
        <v>42</v>
      </c>
      <c r="N52" s="209" t="str">
        <f t="shared" si="8"/>
        <v>＊＊＊</v>
      </c>
      <c r="O52" s="112"/>
      <c r="R52" s="113"/>
    </row>
    <row r="53" spans="1:18" ht="19.5" hidden="1" customHeight="1">
      <c r="A53" s="48">
        <v>0</v>
      </c>
      <c r="B53" s="210"/>
      <c r="C53" s="14" t="s">
        <v>117</v>
      </c>
      <c r="D53" s="203" t="s">
        <v>98</v>
      </c>
      <c r="E53" s="198"/>
      <c r="F53" s="237"/>
      <c r="G53" s="205"/>
      <c r="H53" s="206"/>
      <c r="I53" s="207"/>
      <c r="J53" s="208" t="b">
        <v>1</v>
      </c>
      <c r="K53" s="234"/>
      <c r="M53" s="9" t="s">
        <v>43</v>
      </c>
      <c r="N53" s="209" t="str">
        <f>IF(LEN(F45)&gt;0,F45,"")</f>
        <v>＊＊＊</v>
      </c>
      <c r="O53" s="112"/>
      <c r="R53" s="113"/>
    </row>
    <row r="54" spans="1:18" ht="19.5" hidden="1" customHeight="1">
      <c r="B54" s="227"/>
      <c r="C54" s="5" t="s">
        <v>55</v>
      </c>
      <c r="D54" s="238" t="s">
        <v>98</v>
      </c>
      <c r="E54" s="239"/>
      <c r="F54" s="239"/>
      <c r="G54" s="239"/>
      <c r="H54" s="239"/>
      <c r="I54" s="239"/>
      <c r="J54" s="239"/>
      <c r="K54" s="215"/>
      <c r="M54" s="10" t="s">
        <v>44</v>
      </c>
      <c r="N54" s="209" t="str">
        <f>IF(LEN(H45)&gt;0,H45,"")</f>
        <v>＊＊＊</v>
      </c>
      <c r="O54" s="112"/>
      <c r="R54" s="113"/>
    </row>
    <row r="55" spans="1:18" ht="19.5" hidden="1" customHeight="1">
      <c r="B55" s="210" t="s">
        <v>97</v>
      </c>
      <c r="C55" s="202" t="s">
        <v>56</v>
      </c>
      <c r="D55" s="240" t="s">
        <v>98</v>
      </c>
      <c r="E55" s="198"/>
      <c r="F55" s="198"/>
      <c r="G55" s="205"/>
      <c r="H55" s="206"/>
      <c r="I55" s="129"/>
      <c r="J55" s="130" t="b">
        <v>1</v>
      </c>
      <c r="K55" s="86"/>
      <c r="L55" s="233"/>
      <c r="M55" s="11" t="s">
        <v>45</v>
      </c>
      <c r="N55" s="209" t="str">
        <f>IF(LEN(J45)&gt;0,J45,"")</f>
        <v>＊＊＊</v>
      </c>
      <c r="O55" s="112"/>
      <c r="R55" s="113"/>
    </row>
    <row r="56" spans="1:18" ht="19.5" hidden="1" customHeight="1">
      <c r="B56" s="210" t="s">
        <v>97</v>
      </c>
      <c r="C56" s="202" t="s">
        <v>57</v>
      </c>
      <c r="D56" s="241"/>
      <c r="E56" s="85"/>
      <c r="F56" s="85"/>
      <c r="G56" s="242" t="s">
        <v>98</v>
      </c>
      <c r="H56" s="243" t="s">
        <v>94</v>
      </c>
      <c r="I56" s="244" t="s">
        <v>98</v>
      </c>
      <c r="J56" s="245" t="s">
        <v>118</v>
      </c>
      <c r="K56" s="246"/>
      <c r="L56" s="233"/>
      <c r="M56" s="4" t="s">
        <v>46</v>
      </c>
      <c r="N56" s="209" t="str">
        <f>IF(LEN(D46)&gt;0,D46,"")</f>
        <v>＊＊＊</v>
      </c>
      <c r="O56" s="112"/>
      <c r="R56" s="113"/>
    </row>
    <row r="57" spans="1:18" ht="19.5" hidden="1" customHeight="1">
      <c r="A57" s="48">
        <v>0</v>
      </c>
      <c r="B57" s="210" t="s">
        <v>97</v>
      </c>
      <c r="C57" s="202" t="s">
        <v>58</v>
      </c>
      <c r="D57" s="235" t="s">
        <v>98</v>
      </c>
      <c r="E57" s="180"/>
      <c r="F57" s="180"/>
      <c r="G57" s="180"/>
      <c r="H57" s="180"/>
      <c r="I57" s="180"/>
      <c r="J57" s="180"/>
      <c r="K57" s="247"/>
      <c r="L57" s="233"/>
      <c r="M57" s="4" t="s">
        <v>47</v>
      </c>
      <c r="N57" s="248" t="str">
        <f>IF(LEN(F47)&gt;0,F47,"")</f>
        <v>＊＊＊</v>
      </c>
      <c r="O57" s="112"/>
      <c r="R57" s="113"/>
    </row>
    <row r="58" spans="1:18" ht="19.5" hidden="1" customHeight="1">
      <c r="B58" s="210" t="s">
        <v>97</v>
      </c>
      <c r="C58" s="202" t="s">
        <v>119</v>
      </c>
      <c r="D58" s="249" t="s">
        <v>98</v>
      </c>
      <c r="E58" s="250"/>
      <c r="F58" s="251"/>
      <c r="G58" s="117"/>
      <c r="H58" s="118"/>
      <c r="I58" s="119"/>
      <c r="J58" s="120"/>
      <c r="K58" s="121"/>
      <c r="L58" s="233"/>
      <c r="M58" s="4" t="s">
        <v>48</v>
      </c>
      <c r="N58" s="252" t="str">
        <f>IF(LEN(H47)&gt;0,H47,"")</f>
        <v>＊＊＊</v>
      </c>
      <c r="O58" s="112"/>
      <c r="R58" s="113"/>
    </row>
    <row r="59" spans="1:18" ht="19.5" hidden="1" customHeight="1">
      <c r="B59" s="210" t="s">
        <v>97</v>
      </c>
      <c r="C59" s="202" t="s">
        <v>60</v>
      </c>
      <c r="D59" s="238" t="s">
        <v>98</v>
      </c>
      <c r="E59" s="239"/>
      <c r="F59" s="239"/>
      <c r="G59" s="239"/>
      <c r="H59" s="239"/>
      <c r="I59" s="239"/>
      <c r="J59" s="239"/>
      <c r="K59" s="215"/>
      <c r="M59" s="12" t="s">
        <v>49</v>
      </c>
      <c r="N59" s="253">
        <v>2025</v>
      </c>
      <c r="O59" s="112"/>
      <c r="R59" s="113"/>
    </row>
    <row r="60" spans="1:18" ht="19.5" hidden="1" customHeight="1">
      <c r="B60" s="210" t="s">
        <v>97</v>
      </c>
      <c r="C60" s="202" t="s">
        <v>61</v>
      </c>
      <c r="D60" s="235" t="s">
        <v>98</v>
      </c>
      <c r="E60" s="180"/>
      <c r="F60" s="180"/>
      <c r="G60" s="180"/>
      <c r="H60" s="180"/>
      <c r="I60" s="180"/>
      <c r="J60" s="180"/>
      <c r="K60" s="236"/>
      <c r="M60" s="13" t="s">
        <v>50</v>
      </c>
      <c r="N60" s="123" t="str">
        <f>IF(LEN(D48)&gt;0,D48,"")</f>
        <v>＊＊＊</v>
      </c>
      <c r="O60" s="112"/>
      <c r="R60" s="113"/>
    </row>
    <row r="61" spans="1:18" ht="34.5" hidden="1" customHeight="1">
      <c r="B61" s="210" t="s">
        <v>97</v>
      </c>
      <c r="C61" s="202" t="s">
        <v>62</v>
      </c>
      <c r="D61" s="235" t="s">
        <v>98</v>
      </c>
      <c r="E61" s="180"/>
      <c r="F61" s="180"/>
      <c r="G61" s="180"/>
      <c r="H61" s="180"/>
      <c r="I61" s="180"/>
      <c r="J61" s="180"/>
      <c r="K61" s="236"/>
      <c r="M61" s="5" t="s">
        <v>51</v>
      </c>
      <c r="N61" s="72" t="str">
        <f>IF(LEN(D49)&gt;0,D49,"")</f>
        <v>＊＊＊</v>
      </c>
      <c r="O61" s="112"/>
      <c r="P61" s="48"/>
      <c r="Q61" s="48"/>
      <c r="R61" s="113"/>
    </row>
    <row r="62" spans="1:18" ht="33" hidden="1" customHeight="1">
      <c r="B62" s="210" t="s">
        <v>97</v>
      </c>
      <c r="C62" s="202" t="s">
        <v>63</v>
      </c>
      <c r="D62" s="254" t="s">
        <v>98</v>
      </c>
      <c r="E62" s="255"/>
      <c r="F62" s="255"/>
      <c r="G62" s="255"/>
      <c r="H62" s="255"/>
      <c r="I62" s="255"/>
      <c r="J62" s="255"/>
      <c r="K62" s="256"/>
      <c r="M62" s="5" t="s">
        <v>52</v>
      </c>
      <c r="N62" s="72" t="str">
        <f>IF(LEN(F50)&gt;0,F50,"")</f>
        <v>＊＊＊</v>
      </c>
      <c r="O62" s="112"/>
      <c r="P62" s="48"/>
      <c r="Q62" s="48"/>
      <c r="R62" s="113"/>
    </row>
    <row r="63" spans="1:18" ht="22.5" hidden="1" customHeight="1">
      <c r="B63" s="210" t="s">
        <v>97</v>
      </c>
      <c r="C63" s="202" t="s">
        <v>59</v>
      </c>
      <c r="D63" s="257" t="s">
        <v>98</v>
      </c>
      <c r="E63" s="180"/>
      <c r="F63" s="258" t="s">
        <v>120</v>
      </c>
      <c r="G63" s="205"/>
      <c r="H63" s="206"/>
      <c r="I63" s="207"/>
      <c r="J63" s="208"/>
      <c r="K63" s="259"/>
      <c r="L63" s="260"/>
      <c r="M63" s="5" t="s">
        <v>53</v>
      </c>
      <c r="N63" s="72" t="str">
        <f>IF(LEN(D51)&gt;0,D51,"")</f>
        <v>＊＊＊</v>
      </c>
      <c r="O63" s="112"/>
      <c r="R63" s="113"/>
    </row>
    <row r="64" spans="1:18" ht="31.5" hidden="1" customHeight="1">
      <c r="B64" s="210" t="s">
        <v>97</v>
      </c>
      <c r="C64" s="261" t="s">
        <v>64</v>
      </c>
      <c r="D64" s="262" t="s">
        <v>98</v>
      </c>
      <c r="E64" s="263"/>
      <c r="F64" s="263"/>
      <c r="G64" s="263"/>
      <c r="H64" s="263"/>
      <c r="I64" s="263"/>
      <c r="J64" s="263"/>
      <c r="K64" s="174"/>
      <c r="M64" s="5" t="s">
        <v>54</v>
      </c>
      <c r="N64" s="72" t="str">
        <f>IF(LEN(D52)&gt;0,D52,"")</f>
        <v>＊＊＊</v>
      </c>
      <c r="O64" s="112"/>
    </row>
    <row r="65" spans="2:17" ht="22.5" hidden="1" customHeight="1">
      <c r="B65" s="210" t="s">
        <v>97</v>
      </c>
      <c r="C65" s="261" t="s">
        <v>65</v>
      </c>
      <c r="D65" s="264" t="s">
        <v>98</v>
      </c>
      <c r="E65" s="265"/>
      <c r="F65" s="265"/>
      <c r="G65" s="265"/>
      <c r="H65" s="265"/>
      <c r="I65" s="265"/>
      <c r="J65" s="265"/>
      <c r="K65" s="94"/>
      <c r="L65" s="260"/>
      <c r="M65" s="5" t="s">
        <v>55</v>
      </c>
      <c r="N65" s="72" t="str">
        <f>IF(LEN(D53)&gt;0,D53,"")</f>
        <v>＊＊＊</v>
      </c>
      <c r="O65" s="112"/>
      <c r="P65" s="48"/>
    </row>
    <row r="66" spans="2:17" ht="38.25" hidden="1" customHeight="1">
      <c r="B66" s="210" t="s">
        <v>97</v>
      </c>
      <c r="C66" s="266" t="s">
        <v>98</v>
      </c>
      <c r="D66" s="267" t="s">
        <v>98</v>
      </c>
      <c r="E66" s="268"/>
      <c r="F66" s="268"/>
      <c r="G66" s="268"/>
      <c r="H66" s="268"/>
      <c r="I66" s="268"/>
      <c r="J66" s="268"/>
      <c r="K66" s="94"/>
      <c r="L66" s="260"/>
      <c r="M66" s="5" t="s">
        <v>56</v>
      </c>
      <c r="N66" s="72" t="str">
        <f>IF(LEN(D54)&gt;0,D54,"")</f>
        <v>＊＊＊</v>
      </c>
      <c r="O66" s="112"/>
      <c r="P66" s="48"/>
    </row>
    <row r="67" spans="2:17" ht="22.5" hidden="1" customHeight="1">
      <c r="B67" s="210" t="s">
        <v>97</v>
      </c>
      <c r="C67" s="266" t="s">
        <v>98</v>
      </c>
      <c r="D67" s="267" t="s">
        <v>98</v>
      </c>
      <c r="E67" s="268"/>
      <c r="F67" s="268"/>
      <c r="G67" s="268"/>
      <c r="H67" s="268"/>
      <c r="I67" s="268"/>
      <c r="J67" s="268"/>
      <c r="K67" s="94"/>
      <c r="L67" s="260"/>
      <c r="M67" s="5" t="s">
        <v>56</v>
      </c>
      <c r="N67" s="72" t="str">
        <f>IF(LEN(D55)&gt;0,D55,"")</f>
        <v>＊＊＊</v>
      </c>
      <c r="O67" s="112"/>
      <c r="P67" s="48"/>
    </row>
    <row r="68" spans="2:17" ht="22.5" hidden="1" customHeight="1">
      <c r="B68" s="210" t="s">
        <v>97</v>
      </c>
      <c r="C68" s="266" t="s">
        <v>98</v>
      </c>
      <c r="D68" s="267" t="s">
        <v>98</v>
      </c>
      <c r="E68" s="268"/>
      <c r="F68" s="268"/>
      <c r="G68" s="268"/>
      <c r="H68" s="268"/>
      <c r="I68" s="268"/>
      <c r="J68" s="268"/>
      <c r="K68" s="94"/>
      <c r="L68" s="269"/>
      <c r="M68" s="14" t="s">
        <v>57</v>
      </c>
      <c r="N68" s="270" t="str">
        <f>IF(LEN(G56)&gt;0,I56,"")</f>
        <v>＊＊＊</v>
      </c>
      <c r="O68" s="112"/>
      <c r="P68" s="48"/>
    </row>
    <row r="69" spans="2:17" ht="22.5" hidden="1" customHeight="1">
      <c r="B69" s="210" t="s">
        <v>97</v>
      </c>
      <c r="C69" s="266" t="s">
        <v>98</v>
      </c>
      <c r="D69" s="267" t="s">
        <v>98</v>
      </c>
      <c r="E69" s="268"/>
      <c r="F69" s="268"/>
      <c r="G69" s="268"/>
      <c r="H69" s="268"/>
      <c r="I69" s="268"/>
      <c r="J69" s="268"/>
      <c r="K69" s="94"/>
      <c r="L69" s="269"/>
      <c r="M69" s="14" t="s">
        <v>57</v>
      </c>
      <c r="N69" s="270" t="str">
        <f>IF(LEN(I56)&gt;0,I56,"")</f>
        <v>＊＊＊</v>
      </c>
      <c r="O69" s="112"/>
      <c r="P69" s="48"/>
    </row>
    <row r="70" spans="2:17" ht="38.25" hidden="1" customHeight="1">
      <c r="B70" s="210" t="s">
        <v>97</v>
      </c>
      <c r="C70" s="271" t="s">
        <v>121</v>
      </c>
      <c r="D70" s="272" t="s">
        <v>98</v>
      </c>
      <c r="E70" s="273"/>
      <c r="F70" s="273"/>
      <c r="G70" s="273"/>
      <c r="H70" s="273"/>
      <c r="I70" s="273"/>
      <c r="J70" s="273"/>
      <c r="K70" s="274"/>
      <c r="L70" s="269"/>
      <c r="M70" s="5" t="s">
        <v>58</v>
      </c>
      <c r="N70" s="72" t="str">
        <f>IF(LEN(D57)&gt;0,D57,"")</f>
        <v>＊＊＊</v>
      </c>
      <c r="O70" s="112"/>
      <c r="P70" s="48"/>
    </row>
    <row r="71" spans="2:17" ht="22.5" hidden="1" customHeight="1">
      <c r="B71" s="210" t="s">
        <v>97</v>
      </c>
      <c r="C71" s="275" t="s">
        <v>71</v>
      </c>
      <c r="D71" s="203" t="s">
        <v>98</v>
      </c>
      <c r="E71" s="198"/>
      <c r="F71" s="198"/>
      <c r="G71" s="205"/>
      <c r="H71" s="206"/>
      <c r="I71" s="207"/>
      <c r="J71" s="208" t="b">
        <v>1</v>
      </c>
      <c r="K71" s="276"/>
      <c r="L71" s="269"/>
      <c r="M71" s="5" t="s">
        <v>59</v>
      </c>
      <c r="N71" s="72" t="str">
        <f t="shared" ref="N71:N74" si="9">IF(LEN(D58)&gt;0,D58,"")</f>
        <v>＊＊＊</v>
      </c>
      <c r="O71" s="112"/>
      <c r="P71" s="48"/>
    </row>
    <row r="72" spans="2:17" ht="22.5" hidden="1" customHeight="1">
      <c r="B72" s="227" t="s">
        <v>122</v>
      </c>
      <c r="C72" s="5" t="s">
        <v>123</v>
      </c>
      <c r="D72" s="235" t="s">
        <v>98</v>
      </c>
      <c r="E72" s="180"/>
      <c r="F72" s="180"/>
      <c r="G72" s="180"/>
      <c r="H72" s="180"/>
      <c r="I72" s="180"/>
      <c r="J72" s="180"/>
      <c r="K72" s="247"/>
      <c r="L72" s="269"/>
      <c r="M72" s="5" t="s">
        <v>60</v>
      </c>
      <c r="N72" s="72" t="str">
        <f t="shared" si="9"/>
        <v>＊＊＊</v>
      </c>
      <c r="O72" s="112"/>
      <c r="P72" s="71"/>
      <c r="Q72" s="71"/>
    </row>
    <row r="73" spans="2:17" ht="22.5" hidden="1" customHeight="1">
      <c r="B73" s="210" t="s">
        <v>97</v>
      </c>
      <c r="C73" s="5" t="s">
        <v>124</v>
      </c>
      <c r="D73" s="240" t="s">
        <v>98</v>
      </c>
      <c r="E73" s="198"/>
      <c r="F73" s="198"/>
      <c r="G73" s="205"/>
      <c r="H73" s="206"/>
      <c r="I73" s="207"/>
      <c r="J73" s="208" t="b">
        <v>1</v>
      </c>
      <c r="K73" s="234"/>
      <c r="L73" s="269"/>
      <c r="M73" s="5" t="s">
        <v>61</v>
      </c>
      <c r="N73" s="72" t="str">
        <f t="shared" si="9"/>
        <v>＊＊＊</v>
      </c>
      <c r="O73" s="112"/>
      <c r="P73" s="48"/>
    </row>
    <row r="74" spans="2:17" ht="22.5" hidden="1" customHeight="1">
      <c r="B74" s="227" t="s">
        <v>122</v>
      </c>
      <c r="C74" s="5" t="s">
        <v>125</v>
      </c>
      <c r="D74" s="235" t="s">
        <v>98</v>
      </c>
      <c r="E74" s="180"/>
      <c r="F74" s="180"/>
      <c r="G74" s="180"/>
      <c r="H74" s="180"/>
      <c r="I74" s="180"/>
      <c r="J74" s="180"/>
      <c r="K74" s="247"/>
      <c r="L74" s="269"/>
      <c r="M74" s="5" t="s">
        <v>62</v>
      </c>
      <c r="N74" s="72" t="str">
        <f t="shared" si="9"/>
        <v>＊＊＊</v>
      </c>
      <c r="O74" s="112"/>
      <c r="P74" s="48"/>
    </row>
    <row r="75" spans="2:17" ht="22.5" customHeight="1">
      <c r="B75" s="210" t="s">
        <v>96</v>
      </c>
      <c r="C75" s="277" t="s">
        <v>126</v>
      </c>
      <c r="D75" s="240"/>
      <c r="E75" s="198"/>
      <c r="F75" s="198"/>
      <c r="G75" s="205"/>
      <c r="H75" s="206"/>
      <c r="I75" s="207"/>
      <c r="J75" s="208" t="b">
        <v>1</v>
      </c>
      <c r="K75" s="278" t="str">
        <f>IF(M102=1,"※1 参照","※ 参照")</f>
        <v>※1 参照</v>
      </c>
      <c r="L75" s="269"/>
      <c r="M75" s="5" t="s">
        <v>63</v>
      </c>
      <c r="N75" s="72" t="str">
        <f>IF(LEN(D62)&gt;0,D62,"")</f>
        <v>＊＊＊</v>
      </c>
      <c r="O75" s="112"/>
      <c r="P75" s="48"/>
    </row>
    <row r="76" spans="2:17" ht="22.5" customHeight="1">
      <c r="B76" s="210" t="s">
        <v>96</v>
      </c>
      <c r="C76" s="277" t="s">
        <v>127</v>
      </c>
      <c r="D76" s="240"/>
      <c r="E76" s="198"/>
      <c r="F76" s="198"/>
      <c r="G76" s="205"/>
      <c r="H76" s="206"/>
      <c r="I76" s="207"/>
      <c r="J76" s="208" t="b">
        <v>1</v>
      </c>
      <c r="K76" s="278" t="str">
        <f>IF(M102=1,"※2 参照","※ 参照")</f>
        <v>※2 参照</v>
      </c>
      <c r="L76" s="269"/>
      <c r="M76" s="5" t="s">
        <v>59</v>
      </c>
      <c r="N76" s="72" t="str">
        <f>IF(LEN(D63)&gt;0,D63,"")</f>
        <v>＊＊＊</v>
      </c>
      <c r="O76" s="112"/>
      <c r="P76" s="48"/>
    </row>
    <row r="77" spans="2:17" ht="22.5" hidden="1" customHeight="1">
      <c r="B77" s="210" t="s">
        <v>97</v>
      </c>
      <c r="C77" s="277" t="s">
        <v>128</v>
      </c>
      <c r="D77" s="240" t="s">
        <v>98</v>
      </c>
      <c r="E77" s="198"/>
      <c r="F77" s="198"/>
      <c r="G77" s="205"/>
      <c r="H77" s="206"/>
      <c r="I77" s="207"/>
      <c r="J77" s="208" t="b">
        <v>1</v>
      </c>
      <c r="K77" s="182"/>
      <c r="L77" s="269"/>
      <c r="M77" s="15" t="s">
        <v>64</v>
      </c>
      <c r="N77" s="72" t="str">
        <f t="shared" ref="N77:N78" si="10">IF(LEN(D64)&gt;0,D64,"")</f>
        <v>＊＊＊</v>
      </c>
      <c r="O77" s="112"/>
      <c r="P77" s="48"/>
    </row>
    <row r="78" spans="2:17" ht="43.5" customHeight="1">
      <c r="B78" s="210" t="s">
        <v>96</v>
      </c>
      <c r="C78" s="202" t="s">
        <v>129</v>
      </c>
      <c r="D78" s="279"/>
      <c r="E78" s="280"/>
      <c r="F78" s="280"/>
      <c r="G78" s="280"/>
      <c r="H78" s="280"/>
      <c r="I78" s="280"/>
      <c r="J78" s="280"/>
      <c r="K78" s="281"/>
      <c r="L78" s="48"/>
      <c r="M78" s="15" t="s">
        <v>65</v>
      </c>
      <c r="N78" s="72" t="str">
        <f t="shared" si="10"/>
        <v>＊＊＊</v>
      </c>
      <c r="O78" s="112"/>
      <c r="P78" s="48"/>
    </row>
    <row r="79" spans="2:17" ht="12.75" customHeight="1">
      <c r="B79" s="282"/>
      <c r="D79" s="283"/>
      <c r="E79" s="284"/>
      <c r="F79" s="284"/>
      <c r="G79" s="284"/>
      <c r="H79" s="284"/>
      <c r="I79" s="284"/>
      <c r="J79" s="23"/>
      <c r="K79" s="285"/>
      <c r="M79" s="16" t="s">
        <v>66</v>
      </c>
      <c r="N79" s="286" t="str">
        <f>IF(LEN(C66)&gt;0,C66,"")</f>
        <v>＊＊＊</v>
      </c>
      <c r="O79" s="60"/>
    </row>
    <row r="80" spans="2:17" ht="7.5" customHeight="1">
      <c r="B80" s="282"/>
      <c r="C80" s="17"/>
      <c r="D80" s="283"/>
      <c r="E80" s="284"/>
      <c r="F80" s="284"/>
      <c r="G80" s="284"/>
      <c r="H80" s="284"/>
      <c r="I80" s="284"/>
      <c r="J80" s="23"/>
      <c r="K80" s="285"/>
      <c r="M80" s="1">
        <v>66</v>
      </c>
      <c r="N80" s="286" t="str">
        <f>IF(LEN(D66)&gt;0,D66,"")</f>
        <v>＊＊＊</v>
      </c>
      <c r="O80" s="60"/>
    </row>
    <row r="81" spans="2:15" ht="12.75" customHeight="1">
      <c r="B81" s="282"/>
      <c r="C81" s="287" t="str">
        <f>IF(M102=1,"※1 個人情報の取扱いについて","※個人情報の取扱いについて")</f>
        <v>※1 個人情報の取扱いについて</v>
      </c>
      <c r="D81" s="288"/>
      <c r="E81" s="284"/>
      <c r="F81" s="284"/>
      <c r="G81" s="284"/>
      <c r="H81" s="284"/>
      <c r="I81" s="284"/>
      <c r="J81" s="23"/>
      <c r="K81" s="285"/>
      <c r="M81" s="16" t="s">
        <v>67</v>
      </c>
      <c r="N81" s="286" t="str">
        <f>IF(LEN(C67)&gt;0,C67,"")</f>
        <v>＊＊＊</v>
      </c>
      <c r="O81" s="60"/>
    </row>
    <row r="82" spans="2:15" ht="74.25" customHeight="1">
      <c r="B82" s="282"/>
      <c r="C82" s="289" t="s">
        <v>130</v>
      </c>
      <c r="D82" s="290"/>
      <c r="E82" s="290"/>
      <c r="F82" s="290"/>
      <c r="G82" s="290"/>
      <c r="H82" s="290"/>
      <c r="I82" s="290"/>
      <c r="J82" s="290"/>
      <c r="K82" s="291"/>
      <c r="M82" s="1">
        <v>67</v>
      </c>
      <c r="N82" s="286" t="str">
        <f>IF(LEN(D67)&gt;0,D67,"")</f>
        <v>＊＊＊</v>
      </c>
      <c r="O82" s="60"/>
    </row>
    <row r="83" spans="2:15" ht="17.25" customHeight="1">
      <c r="B83" s="282"/>
      <c r="C83" s="292" t="str">
        <f>IF(M102=1,"※2 研修データの２次利用について","※研修データの２次利用について")</f>
        <v>※2 研修データの２次利用について</v>
      </c>
      <c r="D83" s="292"/>
      <c r="E83" s="292"/>
      <c r="F83" s="292"/>
      <c r="G83" s="292"/>
      <c r="H83" s="292"/>
      <c r="I83" s="292"/>
      <c r="J83" s="292"/>
      <c r="K83" s="292"/>
      <c r="M83" s="16" t="s">
        <v>68</v>
      </c>
      <c r="N83" s="286" t="str">
        <f>IF(LEN(C68)&gt;0,C68,"")</f>
        <v>＊＊＊</v>
      </c>
      <c r="O83" s="60"/>
    </row>
    <row r="84" spans="2:15" ht="59.25" customHeight="1">
      <c r="B84" s="293"/>
      <c r="C84" s="289" t="s">
        <v>131</v>
      </c>
      <c r="D84" s="290"/>
      <c r="E84" s="290"/>
      <c r="F84" s="290"/>
      <c r="G84" s="290"/>
      <c r="H84" s="290"/>
      <c r="I84" s="290"/>
      <c r="J84" s="290"/>
      <c r="K84" s="291"/>
      <c r="M84" s="1">
        <v>68</v>
      </c>
      <c r="N84" s="294" t="str">
        <f>IF(LEN(D68)&gt;0,D68,"")</f>
        <v>＊＊＊</v>
      </c>
      <c r="O84" s="295"/>
    </row>
    <row r="85" spans="2:15" ht="12.75" customHeight="1">
      <c r="B85" s="293"/>
      <c r="D85" s="288"/>
      <c r="E85" s="284"/>
      <c r="F85" s="284"/>
      <c r="G85" s="284"/>
      <c r="H85" s="284"/>
      <c r="I85" s="284"/>
      <c r="J85" s="23"/>
      <c r="K85" s="285"/>
      <c r="M85" s="16" t="s">
        <v>69</v>
      </c>
      <c r="N85" s="294" t="str">
        <f>IF(LEN(C69)&gt;0,C69,"")</f>
        <v>＊＊＊</v>
      </c>
      <c r="O85" s="295"/>
    </row>
    <row r="86" spans="2:15" ht="12.75" customHeight="1">
      <c r="B86" s="293"/>
      <c r="D86" s="288"/>
      <c r="E86" s="284"/>
      <c r="F86" s="284"/>
      <c r="G86" s="284"/>
      <c r="H86" s="284"/>
      <c r="I86" s="284"/>
      <c r="J86" s="23"/>
      <c r="K86" s="285"/>
      <c r="M86" s="1">
        <v>68</v>
      </c>
      <c r="N86" s="294" t="str">
        <f>IF(LEN(D69)&gt;0,D69,"")</f>
        <v>＊＊＊</v>
      </c>
      <c r="O86" s="295"/>
    </row>
    <row r="87" spans="2:15" ht="12.75" customHeight="1">
      <c r="B87" s="293"/>
      <c r="D87" s="288"/>
      <c r="E87" s="284"/>
      <c r="F87" s="284"/>
      <c r="G87" s="284"/>
      <c r="H87" s="284"/>
      <c r="I87" s="284"/>
      <c r="J87" s="23"/>
      <c r="K87" s="285"/>
      <c r="M87" s="15" t="s">
        <v>70</v>
      </c>
      <c r="N87" s="294" t="str">
        <f>IF(LEN(D70)&gt;0,D70,"")</f>
        <v>＊＊＊</v>
      </c>
      <c r="O87" s="295"/>
    </row>
    <row r="88" spans="2:15" ht="12.75" customHeight="1">
      <c r="B88" s="293"/>
      <c r="D88" s="296"/>
      <c r="J88" s="23"/>
      <c r="K88" s="23"/>
      <c r="M88" s="5" t="s">
        <v>71</v>
      </c>
      <c r="N88" s="297" t="str">
        <f>IF(LEN(D71)&gt;0,D71,"")</f>
        <v>＊＊＊</v>
      </c>
      <c r="O88" s="295"/>
    </row>
    <row r="89" spans="2:15" ht="12.75" customHeight="1">
      <c r="B89" s="293"/>
      <c r="C89" s="298"/>
      <c r="E89" s="299"/>
      <c r="F89" s="300"/>
      <c r="G89" s="300"/>
      <c r="H89" s="300"/>
      <c r="I89" s="300"/>
      <c r="J89" s="300"/>
      <c r="M89" s="5" t="s">
        <v>72</v>
      </c>
      <c r="N89" s="297" t="str">
        <f t="shared" ref="N89:N95" si="11">IF(LEN(D72)&gt;0,D72,"")</f>
        <v>＊＊＊</v>
      </c>
      <c r="O89" s="295"/>
    </row>
    <row r="90" spans="2:15" ht="87" customHeight="1">
      <c r="B90" s="293"/>
      <c r="C90" s="301"/>
      <c r="D90" s="302"/>
      <c r="E90" s="299"/>
      <c r="F90" s="300"/>
      <c r="G90" s="300"/>
      <c r="H90" s="300"/>
      <c r="I90" s="300"/>
      <c r="J90" s="300"/>
      <c r="M90" s="5" t="s">
        <v>124</v>
      </c>
      <c r="N90" s="297" t="str">
        <f t="shared" si="11"/>
        <v>＊＊＊</v>
      </c>
      <c r="O90" s="295"/>
    </row>
    <row r="91" spans="2:15" hidden="1">
      <c r="B91" s="293" t="s">
        <v>132</v>
      </c>
      <c r="C91" s="301"/>
      <c r="D91" s="302"/>
      <c r="E91" s="302"/>
      <c r="F91" s="302">
        <v>0</v>
      </c>
      <c r="G91" s="302">
        <v>0</v>
      </c>
      <c r="H91" s="302">
        <v>0</v>
      </c>
      <c r="I91" s="23">
        <v>0</v>
      </c>
      <c r="J91" s="23">
        <v>0</v>
      </c>
      <c r="M91" s="5" t="s">
        <v>125</v>
      </c>
      <c r="N91" s="297" t="str">
        <f t="shared" si="11"/>
        <v>＊＊＊</v>
      </c>
      <c r="O91" s="295"/>
    </row>
    <row r="92" spans="2:15" hidden="1">
      <c r="B92" s="293" t="s">
        <v>133</v>
      </c>
      <c r="C92" s="301"/>
      <c r="D92" s="303"/>
      <c r="F92" s="304">
        <v>100</v>
      </c>
      <c r="G92" s="302">
        <v>100</v>
      </c>
      <c r="H92" s="302">
        <v>100</v>
      </c>
      <c r="I92" s="23">
        <v>100</v>
      </c>
      <c r="J92" s="23">
        <v>100</v>
      </c>
      <c r="M92" s="305" t="s">
        <v>126</v>
      </c>
      <c r="N92" s="297" t="str">
        <f t="shared" si="11"/>
        <v/>
      </c>
      <c r="O92" s="295"/>
    </row>
    <row r="93" spans="2:15">
      <c r="B93" s="293" t="s">
        <v>134</v>
      </c>
      <c r="C93" s="301"/>
      <c r="D93" s="302"/>
      <c r="F93" s="304"/>
      <c r="G93" s="302"/>
      <c r="H93" s="302"/>
      <c r="J93" s="23"/>
      <c r="M93" s="305" t="s">
        <v>127</v>
      </c>
      <c r="N93" s="297" t="str">
        <f t="shared" si="11"/>
        <v/>
      </c>
      <c r="O93" s="295"/>
    </row>
    <row r="94" spans="2:15">
      <c r="B94" s="293" t="s">
        <v>135</v>
      </c>
      <c r="C94" s="301"/>
      <c r="D94" s="302"/>
      <c r="E94" s="302"/>
      <c r="F94" s="302"/>
      <c r="G94" s="302"/>
      <c r="H94" s="302"/>
      <c r="J94" s="23"/>
      <c r="M94" s="305" t="s">
        <v>128</v>
      </c>
      <c r="N94" s="297" t="str">
        <f t="shared" si="11"/>
        <v>＊＊＊</v>
      </c>
      <c r="O94" s="295"/>
    </row>
    <row r="95" spans="2:15" ht="14.25" customHeight="1">
      <c r="B95" s="293" t="s">
        <v>136</v>
      </c>
      <c r="C95" s="298"/>
      <c r="D95" s="299"/>
      <c r="E95" s="299"/>
      <c r="F95" s="299"/>
      <c r="G95" s="306"/>
      <c r="M95" s="307" t="s">
        <v>129</v>
      </c>
      <c r="N95" s="297" t="str">
        <f t="shared" si="11"/>
        <v/>
      </c>
      <c r="O95" s="295"/>
    </row>
    <row r="96" spans="2:15" ht="14.25" customHeight="1">
      <c r="B96" s="293" t="s">
        <v>137</v>
      </c>
      <c r="C96" s="299"/>
      <c r="D96" s="299"/>
      <c r="E96" s="308"/>
      <c r="I96" s="309"/>
      <c r="L96" s="23">
        <f>SUM(L9:L95)</f>
        <v>0</v>
      </c>
      <c r="M96" s="1"/>
      <c r="N96" s="20"/>
    </row>
    <row r="97" spans="2:14" ht="14.25" customHeight="1">
      <c r="B97" s="293" t="s">
        <v>138</v>
      </c>
      <c r="C97" s="299"/>
      <c r="D97" s="299"/>
      <c r="E97" s="308"/>
      <c r="I97" s="299"/>
      <c r="L97" s="23" t="str">
        <f>IF(L96&gt;0,IF(L9&gt;0,"姓 ","")&amp;IF(L10&gt;0,"名 ","")&amp;IF(L11&gt;0,"姓かな ","")&amp;IF(L12&gt;0,"名かな ","")&amp;IF(L13&gt;0,"勤務先 ","")&amp;IF(L15&gt;0,"現職種 ","")&amp;IF(L16&gt;0,"現職名（肩書） ","")&amp;"が改行されています。","")</f>
        <v/>
      </c>
      <c r="M97" s="1"/>
      <c r="N97" s="20"/>
    </row>
    <row r="98" spans="2:14" ht="14.25" customHeight="1">
      <c r="B98" s="293" t="s">
        <v>139</v>
      </c>
      <c r="C98" s="298"/>
      <c r="M98" s="1"/>
      <c r="N98" s="20"/>
    </row>
    <row r="99" spans="2:14">
      <c r="B99" s="293" t="s">
        <v>140</v>
      </c>
      <c r="C99" s="298"/>
      <c r="M99" s="1"/>
      <c r="N99" s="20"/>
    </row>
    <row r="100" spans="2:14">
      <c r="B100" s="293" t="s">
        <v>141</v>
      </c>
      <c r="C100" s="298"/>
      <c r="M100" s="1"/>
      <c r="N100" s="20"/>
    </row>
    <row r="101" spans="2:14" ht="12.75" customHeight="1">
      <c r="B101" s="293" t="s">
        <v>142</v>
      </c>
      <c r="C101" s="298"/>
      <c r="M101" s="46">
        <v>1</v>
      </c>
    </row>
    <row r="102" spans="2:14" ht="12.75" customHeight="1">
      <c r="B102" s="293" t="s">
        <v>143</v>
      </c>
      <c r="C102" s="298"/>
      <c r="M102" s="1">
        <v>1</v>
      </c>
      <c r="N102" s="20"/>
    </row>
    <row r="103" spans="2:14" ht="12.75" customHeight="1">
      <c r="B103" s="293" t="s">
        <v>144</v>
      </c>
      <c r="C103" s="298"/>
      <c r="M103" s="1">
        <v>0</v>
      </c>
      <c r="N103" s="20"/>
    </row>
    <row r="104" spans="2:14" ht="12.75" customHeight="1">
      <c r="B104" s="293" t="s">
        <v>145</v>
      </c>
      <c r="C104" s="298"/>
      <c r="M104" s="1"/>
      <c r="N104" s="20"/>
    </row>
    <row r="105" spans="2:14" ht="12.75" customHeight="1">
      <c r="B105" s="293" t="s">
        <v>146</v>
      </c>
      <c r="C105" s="298"/>
      <c r="M105" s="1"/>
      <c r="N105" s="20"/>
    </row>
    <row r="106" spans="2:14" ht="12.75" customHeight="1">
      <c r="B106" s="293" t="s">
        <v>147</v>
      </c>
      <c r="C106" s="298"/>
      <c r="M106" s="1"/>
      <c r="N106" s="20"/>
    </row>
    <row r="107" spans="2:14" ht="12.75" customHeight="1">
      <c r="B107" s="293" t="s">
        <v>148</v>
      </c>
      <c r="C107" s="298"/>
      <c r="M107" s="1"/>
      <c r="N107" s="20"/>
    </row>
    <row r="108" spans="2:14" ht="12.75" customHeight="1">
      <c r="B108" s="293" t="s">
        <v>149</v>
      </c>
      <c r="C108" s="298"/>
      <c r="M108" s="23"/>
      <c r="N108" s="23"/>
    </row>
    <row r="109" spans="2:14" ht="12.75" customHeight="1">
      <c r="B109" s="293" t="s">
        <v>150</v>
      </c>
      <c r="C109" s="298"/>
      <c r="M109" s="23"/>
      <c r="N109" s="23"/>
    </row>
    <row r="110" spans="2:14" ht="12.75" customHeight="1">
      <c r="B110" s="293" t="s">
        <v>151</v>
      </c>
      <c r="C110" s="298"/>
      <c r="M110" s="23"/>
      <c r="N110" s="23"/>
    </row>
    <row r="111" spans="2:14" ht="12.75" customHeight="1">
      <c r="B111" s="293" t="s">
        <v>152</v>
      </c>
      <c r="C111" s="298"/>
      <c r="M111" s="23"/>
      <c r="N111" s="23"/>
    </row>
    <row r="112" spans="2:14" ht="12.75" customHeight="1">
      <c r="B112" s="293" t="s">
        <v>153</v>
      </c>
      <c r="C112" s="298"/>
      <c r="M112" s="23"/>
      <c r="N112" s="23"/>
    </row>
    <row r="113" spans="2:14" ht="12.75" customHeight="1">
      <c r="B113" s="293" t="s">
        <v>154</v>
      </c>
      <c r="C113" s="298"/>
      <c r="M113" s="23"/>
      <c r="N113" s="23"/>
    </row>
    <row r="114" spans="2:14" ht="12.75" customHeight="1">
      <c r="B114" s="293" t="s">
        <v>155</v>
      </c>
      <c r="C114" s="298"/>
      <c r="M114" s="23"/>
      <c r="N114" s="23"/>
    </row>
    <row r="115" spans="2:14" ht="12.75" customHeight="1">
      <c r="B115" s="293" t="s">
        <v>156</v>
      </c>
      <c r="C115" s="298"/>
      <c r="M115" s="23"/>
      <c r="N115" s="23"/>
    </row>
    <row r="116" spans="2:14" ht="12.75" customHeight="1">
      <c r="B116" s="293" t="s">
        <v>157</v>
      </c>
      <c r="C116" s="298"/>
      <c r="M116" s="23"/>
      <c r="N116" s="23"/>
    </row>
    <row r="117" spans="2:14" ht="12.75" customHeight="1">
      <c r="B117" s="293" t="s">
        <v>158</v>
      </c>
      <c r="C117" s="298"/>
      <c r="M117" s="23"/>
      <c r="N117" s="23"/>
    </row>
    <row r="118" spans="2:14" ht="12.75" customHeight="1">
      <c r="B118" s="293" t="s">
        <v>159</v>
      </c>
      <c r="C118" s="298"/>
      <c r="M118" s="23"/>
      <c r="N118" s="23"/>
    </row>
    <row r="119" spans="2:14" ht="12.75" customHeight="1">
      <c r="B119" s="293" t="s">
        <v>160</v>
      </c>
      <c r="C119" s="298"/>
      <c r="M119" s="23"/>
      <c r="N119" s="23"/>
    </row>
    <row r="120" spans="2:14" ht="12.75" customHeight="1">
      <c r="B120" s="293" t="s">
        <v>161</v>
      </c>
      <c r="C120" s="298"/>
      <c r="D120" s="23">
        <v>1</v>
      </c>
      <c r="E120" s="23" t="s">
        <v>162</v>
      </c>
    </row>
    <row r="121" spans="2:14" ht="12.75" customHeight="1">
      <c r="B121" s="293" t="s">
        <v>163</v>
      </c>
      <c r="C121" s="298"/>
      <c r="D121" s="23">
        <v>2</v>
      </c>
      <c r="E121" s="310" t="s">
        <v>164</v>
      </c>
    </row>
    <row r="122" spans="2:14" ht="12.75" customHeight="1">
      <c r="B122" s="293" t="s">
        <v>165</v>
      </c>
      <c r="C122" s="298"/>
    </row>
    <row r="123" spans="2:14" ht="12.75" customHeight="1">
      <c r="B123" s="293" t="s">
        <v>166</v>
      </c>
      <c r="C123" s="298"/>
    </row>
    <row r="124" spans="2:14" ht="12.75" customHeight="1">
      <c r="B124" s="293" t="s">
        <v>167</v>
      </c>
      <c r="C124" s="298"/>
    </row>
    <row r="125" spans="2:14" ht="12.75" customHeight="1">
      <c r="B125" s="293" t="s">
        <v>168</v>
      </c>
      <c r="C125" s="298"/>
    </row>
    <row r="126" spans="2:14" ht="12.75" customHeight="1">
      <c r="B126" s="293" t="s">
        <v>169</v>
      </c>
      <c r="C126" s="298"/>
    </row>
    <row r="127" spans="2:14" ht="12.75" customHeight="1">
      <c r="B127" s="293" t="s">
        <v>170</v>
      </c>
      <c r="C127" s="298"/>
    </row>
    <row r="128" spans="2:14" ht="12.75" customHeight="1">
      <c r="B128" s="293" t="s">
        <v>171</v>
      </c>
      <c r="C128" s="298"/>
    </row>
    <row r="129" spans="2:4" ht="12.75" customHeight="1">
      <c r="B129" s="293" t="s">
        <v>172</v>
      </c>
      <c r="C129" s="298"/>
    </row>
    <row r="130" spans="2:4" ht="12.75" customHeight="1">
      <c r="B130" s="293" t="s">
        <v>173</v>
      </c>
      <c r="C130" s="298"/>
    </row>
    <row r="131" spans="2:4" ht="12.75" customHeight="1">
      <c r="B131" s="293" t="s">
        <v>174</v>
      </c>
      <c r="C131" s="298"/>
    </row>
    <row r="132" spans="2:4" ht="12.75" customHeight="1">
      <c r="B132" s="293" t="s">
        <v>175</v>
      </c>
      <c r="C132" s="298"/>
    </row>
    <row r="133" spans="2:4" ht="12.75" customHeight="1">
      <c r="B133" s="293" t="s">
        <v>176</v>
      </c>
      <c r="C133" s="298"/>
    </row>
    <row r="134" spans="2:4" ht="12.75" customHeight="1">
      <c r="B134" s="293" t="s">
        <v>177</v>
      </c>
      <c r="C134" s="298"/>
      <c r="D134" s="23" t="s">
        <v>178</v>
      </c>
    </row>
    <row r="135" spans="2:4" ht="12.75" customHeight="1">
      <c r="B135" s="293" t="s">
        <v>179</v>
      </c>
      <c r="C135" s="298"/>
    </row>
    <row r="136" spans="2:4" ht="12.75" customHeight="1">
      <c r="B136" s="293" t="s">
        <v>180</v>
      </c>
      <c r="C136" s="298"/>
    </row>
    <row r="137" spans="2:4" ht="12.75" customHeight="1">
      <c r="B137" s="293" t="s">
        <v>181</v>
      </c>
      <c r="C137" s="298"/>
    </row>
    <row r="138" spans="2:4" ht="12.75" customHeight="1">
      <c r="B138" s="298"/>
      <c r="C138" s="298"/>
    </row>
    <row r="139" spans="2:4" ht="12.75" customHeight="1">
      <c r="B139" s="298"/>
      <c r="C139" s="298"/>
    </row>
    <row r="140" spans="2:4" ht="12.75" customHeight="1">
      <c r="B140" s="298"/>
      <c r="C140" s="298"/>
    </row>
    <row r="141" spans="2:4" ht="12.75" hidden="1" customHeight="1">
      <c r="B141" s="298"/>
      <c r="C141" s="298"/>
    </row>
    <row r="142" spans="2:4" ht="12.75" hidden="1" customHeight="1">
      <c r="B142" s="298"/>
      <c r="C142" s="298"/>
    </row>
    <row r="143" spans="2:4" ht="12.75" hidden="1" customHeight="1">
      <c r="B143" s="298"/>
      <c r="C143" s="298"/>
    </row>
    <row r="144" spans="2:4" ht="12.75" hidden="1" customHeight="1">
      <c r="B144" s="298"/>
      <c r="C144" s="298"/>
    </row>
    <row r="145" spans="2:3" ht="12.75" hidden="1" customHeight="1">
      <c r="B145" s="298"/>
      <c r="C145" s="298"/>
    </row>
    <row r="146" spans="2:3" ht="12.75" hidden="1" customHeight="1">
      <c r="B146" s="298"/>
      <c r="C146" s="298"/>
    </row>
    <row r="147" spans="2:3" ht="12.75" hidden="1" customHeight="1">
      <c r="B147" s="298"/>
      <c r="C147" s="298"/>
    </row>
    <row r="148" spans="2:3" ht="12.75" hidden="1" customHeight="1">
      <c r="B148" s="298"/>
      <c r="C148" s="298"/>
    </row>
    <row r="149" spans="2:3" ht="12.75" hidden="1" customHeight="1">
      <c r="B149" s="298"/>
      <c r="C149" s="298"/>
    </row>
    <row r="150" spans="2:3" ht="12.75" hidden="1" customHeight="1">
      <c r="B150" s="298"/>
      <c r="C150" s="298"/>
    </row>
    <row r="151" spans="2:3" ht="12.75" hidden="1" customHeight="1">
      <c r="B151" s="298"/>
      <c r="C151" s="298"/>
    </row>
    <row r="152" spans="2:3" ht="12.75" hidden="1" customHeight="1">
      <c r="B152" s="298"/>
      <c r="C152" s="298"/>
    </row>
    <row r="153" spans="2:3" ht="12.75" hidden="1" customHeight="1">
      <c r="B153" s="298"/>
      <c r="C153" s="298"/>
    </row>
    <row r="154" spans="2:3" ht="12.75" hidden="1" customHeight="1">
      <c r="B154" s="298"/>
      <c r="C154" s="298"/>
    </row>
    <row r="155" spans="2:3" ht="12.75" hidden="1" customHeight="1">
      <c r="B155" s="298"/>
      <c r="C155" s="298"/>
    </row>
    <row r="156" spans="2:3" ht="12.75" hidden="1" customHeight="1">
      <c r="B156" s="298"/>
      <c r="C156" s="298"/>
    </row>
    <row r="157" spans="2:3" ht="12.75" hidden="1" customHeight="1">
      <c r="B157" s="298"/>
      <c r="C157" s="298"/>
    </row>
    <row r="158" spans="2:3" ht="12.75" hidden="1" customHeight="1">
      <c r="B158" s="298"/>
      <c r="C158" s="298"/>
    </row>
    <row r="159" spans="2:3" ht="12.75" hidden="1" customHeight="1">
      <c r="B159" s="298"/>
      <c r="C159" s="298"/>
    </row>
    <row r="160" spans="2:3" ht="12.75" hidden="1" customHeight="1">
      <c r="B160" s="298"/>
      <c r="C160" s="298"/>
    </row>
    <row r="161" spans="2:3" ht="12.75" hidden="1" customHeight="1">
      <c r="B161" s="298"/>
      <c r="C161" s="298"/>
    </row>
    <row r="162" spans="2:3" ht="12.75" hidden="1" customHeight="1">
      <c r="B162" s="298"/>
      <c r="C162" s="298"/>
    </row>
    <row r="163" spans="2:3" ht="12.75" hidden="1" customHeight="1">
      <c r="B163" s="298"/>
      <c r="C163" s="298"/>
    </row>
    <row r="164" spans="2:3" ht="12.75" hidden="1" customHeight="1">
      <c r="B164" s="298"/>
      <c r="C164" s="298"/>
    </row>
    <row r="165" spans="2:3" ht="12.75" hidden="1" customHeight="1">
      <c r="B165" s="298"/>
      <c r="C165" s="298"/>
    </row>
    <row r="166" spans="2:3" ht="12.75" hidden="1" customHeight="1">
      <c r="B166" s="298"/>
      <c r="C166" s="298"/>
    </row>
    <row r="167" spans="2:3" ht="12.75" hidden="1" customHeight="1">
      <c r="B167" s="298"/>
      <c r="C167" s="298"/>
    </row>
    <row r="168" spans="2:3" ht="12.75" hidden="1" customHeight="1">
      <c r="B168" s="298"/>
      <c r="C168" s="298"/>
    </row>
    <row r="169" spans="2:3" ht="12.75" hidden="1" customHeight="1">
      <c r="B169" s="298"/>
      <c r="C169" s="298"/>
    </row>
    <row r="170" spans="2:3" ht="12.75" hidden="1" customHeight="1">
      <c r="B170" s="298"/>
      <c r="C170" s="298"/>
    </row>
    <row r="171" spans="2:3" ht="12.75" hidden="1" customHeight="1">
      <c r="B171" s="298"/>
      <c r="C171" s="298"/>
    </row>
    <row r="172" spans="2:3" ht="12.75" hidden="1" customHeight="1">
      <c r="B172" s="298"/>
      <c r="C172" s="298"/>
    </row>
    <row r="173" spans="2:3" ht="12.75" hidden="1" customHeight="1">
      <c r="B173" s="298"/>
      <c r="C173" s="298"/>
    </row>
    <row r="174" spans="2:3" ht="12.75" hidden="1" customHeight="1">
      <c r="B174" s="298"/>
      <c r="C174" s="298"/>
    </row>
    <row r="175" spans="2:3" ht="12.75" customHeight="1">
      <c r="B175" s="298"/>
      <c r="C175" s="298"/>
    </row>
    <row r="176" spans="2:3" ht="12.75" customHeight="1">
      <c r="B176" s="298"/>
      <c r="C176" s="298"/>
    </row>
    <row r="177" spans="2:5" ht="12.75" customHeight="1">
      <c r="B177" s="298"/>
      <c r="C177" s="298"/>
    </row>
    <row r="178" spans="2:5" ht="12.75" customHeight="1">
      <c r="B178" s="298"/>
      <c r="C178" s="298"/>
    </row>
    <row r="179" spans="2:5" ht="12.75" customHeight="1">
      <c r="B179" s="298"/>
      <c r="C179" s="298"/>
    </row>
    <row r="180" spans="2:5" ht="12.75" customHeight="1">
      <c r="B180" s="298"/>
      <c r="C180" s="298"/>
    </row>
    <row r="181" spans="2:5" ht="12.75" customHeight="1">
      <c r="B181" s="298"/>
      <c r="C181" s="298"/>
    </row>
    <row r="182" spans="2:5" ht="12.75" customHeight="1">
      <c r="B182" s="298"/>
      <c r="C182" s="298"/>
    </row>
    <row r="183" spans="2:5" ht="12.75" customHeight="1">
      <c r="B183" s="298"/>
      <c r="C183" s="298"/>
    </row>
    <row r="184" spans="2:5" ht="12.75" customHeight="1">
      <c r="B184" s="298"/>
      <c r="C184" s="298"/>
    </row>
    <row r="185" spans="2:5" ht="12.75" customHeight="1">
      <c r="B185" s="298"/>
      <c r="C185" s="298"/>
    </row>
    <row r="186" spans="2:5" ht="12.75" customHeight="1">
      <c r="B186" s="298"/>
      <c r="C186" s="298"/>
    </row>
    <row r="187" spans="2:5" ht="12.75" customHeight="1">
      <c r="B187" s="298"/>
      <c r="C187" s="298"/>
    </row>
    <row r="188" spans="2:5" ht="12.75" customHeight="1">
      <c r="B188" s="298"/>
      <c r="C188" s="298"/>
    </row>
    <row r="189" spans="2:5" ht="12.75" customHeight="1">
      <c r="B189" s="298"/>
      <c r="C189" s="298"/>
    </row>
    <row r="190" spans="2:5" ht="12.75" customHeight="1">
      <c r="B190" s="298"/>
      <c r="C190" s="298"/>
    </row>
    <row r="191" spans="2:5" ht="12.75" hidden="1" customHeight="1">
      <c r="B191" s="298"/>
      <c r="C191" s="298"/>
    </row>
    <row r="192" spans="2:5" ht="12.75" hidden="1" customHeight="1">
      <c r="B192" s="298"/>
      <c r="C192" s="298"/>
      <c r="D192" s="23">
        <v>1</v>
      </c>
      <c r="E192" s="23" t="s">
        <v>182</v>
      </c>
    </row>
    <row r="193" spans="2:5" ht="12.75" hidden="1" customHeight="1">
      <c r="B193" s="298"/>
      <c r="C193" s="298"/>
      <c r="D193" s="23">
        <v>2</v>
      </c>
      <c r="E193" s="23" t="s">
        <v>183</v>
      </c>
    </row>
    <row r="194" spans="2:5" ht="12.75" hidden="1" customHeight="1">
      <c r="B194" s="298"/>
      <c r="C194" s="298"/>
      <c r="D194" s="23">
        <v>3</v>
      </c>
      <c r="E194" s="23" t="s">
        <v>184</v>
      </c>
    </row>
    <row r="195" spans="2:5" ht="12.75" hidden="1" customHeight="1">
      <c r="B195" s="298"/>
      <c r="C195" s="298"/>
    </row>
    <row r="196" spans="2:5" ht="12.75" customHeight="1">
      <c r="B196" s="298"/>
      <c r="C196" s="298"/>
    </row>
    <row r="197" spans="2:5" ht="12.75" customHeight="1">
      <c r="B197" s="298"/>
      <c r="C197" s="298"/>
    </row>
    <row r="198" spans="2:5" ht="12.75" customHeight="1">
      <c r="B198" s="298"/>
      <c r="C198" s="298"/>
    </row>
    <row r="199" spans="2:5" ht="12.75" customHeight="1">
      <c r="B199" s="298"/>
      <c r="C199" s="298"/>
    </row>
    <row r="200" spans="2:5" ht="12.75" customHeight="1">
      <c r="B200" s="298"/>
      <c r="C200" s="298"/>
    </row>
    <row r="201" spans="2:5" ht="12.75" hidden="1" customHeight="1">
      <c r="B201" s="298"/>
      <c r="C201" s="298"/>
    </row>
    <row r="202" spans="2:5" ht="12.75" hidden="1" customHeight="1">
      <c r="B202" s="298"/>
      <c r="C202" s="298"/>
    </row>
    <row r="203" spans="2:5" ht="12.75" hidden="1" customHeight="1">
      <c r="B203" s="298"/>
      <c r="C203" s="298"/>
    </row>
    <row r="204" spans="2:5" ht="12.75" hidden="1" customHeight="1">
      <c r="B204" s="298"/>
      <c r="C204" s="298"/>
    </row>
    <row r="205" spans="2:5" ht="12.75" hidden="1" customHeight="1">
      <c r="B205" s="298"/>
      <c r="C205" s="298"/>
    </row>
    <row r="206" spans="2:5" ht="12.75" customHeight="1">
      <c r="B206" s="298"/>
      <c r="C206" s="298"/>
      <c r="D206" s="23" t="s">
        <v>178</v>
      </c>
    </row>
    <row r="207" spans="2:5" ht="12.75" customHeight="1">
      <c r="B207" s="298"/>
      <c r="C207" s="298"/>
    </row>
    <row r="208" spans="2:5" ht="12.75" customHeight="1">
      <c r="B208" s="298"/>
      <c r="C208" s="298"/>
    </row>
    <row r="209" spans="2:3" ht="12.75" customHeight="1">
      <c r="B209" s="298"/>
      <c r="C209" s="298"/>
    </row>
    <row r="210" spans="2:3" ht="12.75" customHeight="1">
      <c r="B210" s="298"/>
      <c r="C210" s="298"/>
    </row>
    <row r="211" spans="2:3" ht="12.75" customHeight="1">
      <c r="B211" s="298"/>
      <c r="C211" s="298"/>
    </row>
    <row r="212" spans="2:3" ht="12.75" customHeight="1">
      <c r="B212" s="298"/>
      <c r="C212" s="298"/>
    </row>
    <row r="213" spans="2:3" ht="12.75" customHeight="1">
      <c r="B213" s="298"/>
      <c r="C213" s="298"/>
    </row>
    <row r="214" spans="2:3" ht="12.75" customHeight="1">
      <c r="B214" s="298"/>
      <c r="C214" s="298"/>
    </row>
    <row r="215" spans="2:3" ht="12.75" customHeight="1">
      <c r="B215" s="298"/>
      <c r="C215" s="298"/>
    </row>
    <row r="216" spans="2:3" ht="12.75" customHeight="1">
      <c r="B216" s="298"/>
      <c r="C216" s="298"/>
    </row>
    <row r="217" spans="2:3" ht="12.75" customHeight="1">
      <c r="B217" s="298"/>
      <c r="C217" s="298"/>
    </row>
    <row r="218" spans="2:3" ht="12.75" customHeight="1">
      <c r="B218" s="298"/>
      <c r="C218" s="298"/>
    </row>
    <row r="219" spans="2:3" ht="12.75" customHeight="1">
      <c r="B219" s="298"/>
      <c r="C219" s="298"/>
    </row>
    <row r="220" spans="2:3" ht="12.75" customHeight="1">
      <c r="B220" s="298"/>
      <c r="C220" s="298"/>
    </row>
    <row r="221" spans="2:3" ht="12.75" customHeight="1">
      <c r="B221" s="298"/>
      <c r="C221" s="298"/>
    </row>
    <row r="222" spans="2:3" ht="12.75" customHeight="1">
      <c r="B222" s="298"/>
      <c r="C222" s="298"/>
    </row>
    <row r="223" spans="2:3" ht="12.75" customHeight="1">
      <c r="B223" s="298"/>
      <c r="C223" s="298"/>
    </row>
    <row r="224" spans="2:3" ht="12.75" customHeight="1">
      <c r="B224" s="298"/>
      <c r="C224" s="298"/>
    </row>
    <row r="225" spans="2:3" ht="12.75" customHeight="1">
      <c r="B225" s="298"/>
      <c r="C225" s="298"/>
    </row>
    <row r="226" spans="2:3" ht="12.75" customHeight="1">
      <c r="B226" s="298"/>
      <c r="C226" s="298"/>
    </row>
    <row r="227" spans="2:3" ht="12.75" customHeight="1"/>
    <row r="228" spans="2:3" ht="12.75" customHeight="1"/>
    <row r="229" spans="2:3" ht="15.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aE19e2s0gaRQM/7pIYGDuQjs1WxqGPG2e+M1UEkGlJVDKA49PnKYRb7lK1DrJJCw7ZgBl2/6rjnSNgGlvJTGXA==" saltValue="7BCzru+B0n/R95pdej0Djw==" spinCount="100000" sheet="1" objects="1" scenarios="1" selectLockedCells="1"/>
  <mergeCells count="94">
    <mergeCell ref="D87:I87"/>
    <mergeCell ref="D81:I81"/>
    <mergeCell ref="C82:K82"/>
    <mergeCell ref="C83:K83"/>
    <mergeCell ref="C84:K84"/>
    <mergeCell ref="D85:I85"/>
    <mergeCell ref="D86:I86"/>
    <mergeCell ref="D75:F75"/>
    <mergeCell ref="D76:F76"/>
    <mergeCell ref="D77:F77"/>
    <mergeCell ref="D78:K78"/>
    <mergeCell ref="D79:I79"/>
    <mergeCell ref="D80:I80"/>
    <mergeCell ref="D69:K69"/>
    <mergeCell ref="D70:K70"/>
    <mergeCell ref="D71:F71"/>
    <mergeCell ref="D72:K72"/>
    <mergeCell ref="D73:F73"/>
    <mergeCell ref="D74:K74"/>
    <mergeCell ref="D63:E63"/>
    <mergeCell ref="D64:K64"/>
    <mergeCell ref="D65:K65"/>
    <mergeCell ref="D66:K66"/>
    <mergeCell ref="D67:K67"/>
    <mergeCell ref="D68:K68"/>
    <mergeCell ref="D57:K57"/>
    <mergeCell ref="D58:F58"/>
    <mergeCell ref="D59:K59"/>
    <mergeCell ref="D60:K60"/>
    <mergeCell ref="D61:K61"/>
    <mergeCell ref="D62:K62"/>
    <mergeCell ref="D51:E51"/>
    <mergeCell ref="D52:K52"/>
    <mergeCell ref="D53:E53"/>
    <mergeCell ref="D54:K54"/>
    <mergeCell ref="D55:F55"/>
    <mergeCell ref="J56:K56"/>
    <mergeCell ref="J45:K45"/>
    <mergeCell ref="D46:E46"/>
    <mergeCell ref="I47:K47"/>
    <mergeCell ref="D48:F48"/>
    <mergeCell ref="D49:E49"/>
    <mergeCell ref="C50:E50"/>
    <mergeCell ref="F50:J50"/>
    <mergeCell ref="D39:F39"/>
    <mergeCell ref="D40:H40"/>
    <mergeCell ref="D41:K41"/>
    <mergeCell ref="D42:E42"/>
    <mergeCell ref="D43:E43"/>
    <mergeCell ref="D44:E44"/>
    <mergeCell ref="J33:K33"/>
    <mergeCell ref="D34:K34"/>
    <mergeCell ref="E35:K35"/>
    <mergeCell ref="D36:E36"/>
    <mergeCell ref="C37:C38"/>
    <mergeCell ref="D37:H37"/>
    <mergeCell ref="D38:H38"/>
    <mergeCell ref="E28:G28"/>
    <mergeCell ref="I28:K28"/>
    <mergeCell ref="J29:K29"/>
    <mergeCell ref="D30:G30"/>
    <mergeCell ref="D31:G31"/>
    <mergeCell ref="J32:K32"/>
    <mergeCell ref="D23:G23"/>
    <mergeCell ref="D24:G24"/>
    <mergeCell ref="D25:K25"/>
    <mergeCell ref="E26:F26"/>
    <mergeCell ref="J26:K26"/>
    <mergeCell ref="D27:F27"/>
    <mergeCell ref="G27:H27"/>
    <mergeCell ref="D18:J18"/>
    <mergeCell ref="D19:E19"/>
    <mergeCell ref="D20:E20"/>
    <mergeCell ref="D21:F21"/>
    <mergeCell ref="G21:H21"/>
    <mergeCell ref="D22:E22"/>
    <mergeCell ref="D14:K14"/>
    <mergeCell ref="D15:G15"/>
    <mergeCell ref="H15:K15"/>
    <mergeCell ref="D16:K16"/>
    <mergeCell ref="D17:F17"/>
    <mergeCell ref="J17:K17"/>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8:J8">
    <cfRule type="expression" dxfId="0" priority="1">
      <formula>#REF!&gt;0</formula>
    </cfRule>
  </conditionalFormatting>
  <dataValidations count="81">
    <dataValidation type="list" allowBlank="1" showInputMessage="1" showErrorMessage="1" prompt="下欄に記載した研修データの２次利用についてをご覧ください" sqref="D76:F76" xr:uid="{3632EA7F-A826-4C49-96D2-541EB4972D94}">
      <formula1>"同意する,同意しない"</formula1>
    </dataValidation>
    <dataValidation type="list" allowBlank="1" showInputMessage="1" showErrorMessage="1" prompt="下欄に記載した個人情報の取扱いについてをご覧ください" sqref="D75:F75" xr:uid="{48788924-FCD2-49A1-8D6B-F9410AB9EEC5}">
      <formula1>"同意する,同意しない"</formula1>
    </dataValidation>
    <dataValidation type="list" imeMode="hiragana" allowBlank="1" showInputMessage="1" showErrorMessage="1" prompt="該当の項目を１つ選択してください。その他の方は備考欄へ詳細をご記入ください。" sqref="D48:F48" xr:uid="{95F07FFD-D155-4D5A-9FD9-04F995852955}">
      <formula1>"児童入所,児童通所,成人入所,成人通所,その他"</formula1>
    </dataValidation>
    <dataValidation imeMode="hiragana" allowBlank="1" showInputMessage="1" showErrorMessage="1" prompt="例えば、「担当医師が退職するため後任者が研修会を受講する必要がある」「近い将来に異動や開業が見込まれるため」　等　特段の理由がある場合は記入ください" sqref="D70:K70" xr:uid="{B65EF07C-398F-4AD7-9006-86A1A0A7AD1F}"/>
    <dataValidation type="list" allowBlank="1" showInputMessage="1" showErrorMessage="1" prompt="勤務先がロービジョン検査判断料届出医療機関であるか選択してください" sqref="F50:J50" xr:uid="{604C3717-07A1-48FB-B799-BEC7BCB9F631}">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49:E49" xr:uid="{95947C26-A053-4852-ADAD-B014A75AAADF}">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3:F73" xr:uid="{6C48E41E-943B-4BFE-B3B3-0ECE370D0DC8}">
      <formula1>"同意する,一部同意する,同意しない"</formula1>
    </dataValidation>
    <dataValidation imeMode="hiragana" allowBlank="1" showInputMessage="1" showErrorMessage="1" promptTitle="現在勤務されている部署名を記入してください" prompt="　" sqref="D14:K14" xr:uid="{BCE42172-344F-40C3-A304-EE5D66CBE493}"/>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9152CA0C-F8AC-4B75-B0ED-AE3FB70CA243}"/>
    <dataValidation type="list" imeMode="hiragana" allowBlank="1" showInputMessage="1" showErrorMessage="1" prompt="勤務先の都道府県を選択してください" sqref="D12:F12" xr:uid="{64B6AE4C-D439-4777-935D-B7AA717F48C8}">
      <formula1>$B$91:$B$137</formula1>
    </dataValidation>
    <dataValidation type="list" allowBlank="1" showInputMessage="1" showErrorMessage="1" prompt="勤務先施設でのロービジョンケア実施状況を選択してください" sqref="D55:F55" xr:uid="{71CE765C-7725-4213-BB8F-D6175E5DECDB}">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記入してください" sqref="D57:K57" xr:uid="{9A50A6D9-94DB-4093-BC4A-F602A888D1F4}"/>
    <dataValidation imeMode="hiragana" allowBlank="1" showInputMessage="1" showErrorMessage="1" prompt="上記で「いる」を選択した方は参加者名を記入してください" sqref="D54:K54" xr:uid="{2D17DA26-1902-4476-AF2F-7C8A0792F73F}"/>
    <dataValidation imeMode="hiragana" allowBlank="1" showInputMessage="1" showErrorMessage="1" prompt="上記で「いる」を選択した方は医師名を記入してください" sqref="D52:K52" xr:uid="{D1A10547-3508-4E71-BCA6-ACA249DCB842}"/>
    <dataValidation type="list" imeMode="disabled" allowBlank="1" showInputMessage="1" showErrorMessage="1" prompt="勤務先でのロービジョン検査判断料の算定状況を選択してください" sqref="D58:F58" xr:uid="{2319B5D7-170E-49C9-BC5C-4C7EED859D4C}">
      <formula1>"算定している,算定していない"</formula1>
    </dataValidation>
    <dataValidation type="list" imeMode="hiragana" allowBlank="1" showInputMessage="1" showErrorMessage="1" sqref="D62:K62" xr:uid="{45218ADA-01B3-4B9F-904B-7D8F11CCFFE7}">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D15:K15" xr:uid="{A2517CBF-6A5A-4F53-B05D-989BEB057CAF}"/>
    <dataValidation type="list" allowBlank="1" showInputMessage="1" showErrorMessage="1" sqref="D25:K25" xr:uid="{126EC72C-FB9D-485D-B6D7-A09E7B656A33}">
      <formula1>$E$207:$E$212</formula1>
    </dataValidation>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E0931218-D13E-4308-B4A3-53E23395ABA0}"/>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0D05EB3B-D684-4CB5-8B6F-CB229EF869A1}"/>
    <dataValidation imeMode="hiragana" showErrorMessage="1" sqref="H9:I9" xr:uid="{CE7E6BA1-C252-414F-921D-EC4B8483BD1F}"/>
    <dataValidation type="custom" imeMode="fullKatakana" allowBlank="1" showInputMessage="1" showErrorMessage="1" errorTitle="全角カタカナ入力" error="全角カタカナでの登録をお願いします" prompt="カナ（全角）入力でお願いします" sqref="I10:K10 F10:G10" xr:uid="{84407556-BFFA-4DB1-B8C3-984643C2A511}">
      <formula1>(F10=PHONETIC(F10))</formula1>
    </dataValidation>
    <dataValidation type="list" allowBlank="1" showInputMessage="1" showErrorMessage="1" promptTitle="研修修了者の在籍" prompt="当センターでの受講歴のある方が在籍されいる場合には「いる」を入力してください" sqref="D51:E51 D53:E53" xr:uid="{E3FCDB83-BBAF-4782-8660-D9DC089B8A4B}">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66F7026C-A20F-4114-9BD2-B7E686E976E6}">
      <formula1>12</formula1>
      <formula2>13</formula2>
    </dataValidation>
    <dataValidation type="custom" imeMode="disabled" allowBlank="1" showInputMessage="1" showErrorMessage="1" error="半角英数字を使用してください" promptTitle="パソコンで受信できるものを記入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495ADF46-A0E1-424F-A57E-7514631CBB4F}">
      <formula1>LEN(D40)=LENB(D40)</formula1>
    </dataValidation>
    <dataValidation imeMode="hiragana" allowBlank="1" showInputMessage="1" showErrorMessage="1" promptTitle="公認心理士・臨床心理士以外の心理資格があればご記入ください" prompt="　" sqref="I28:K28" xr:uid="{507BD798-C5E9-4418-9A00-17B07A84E149}"/>
    <dataValidation type="list" imeMode="hiragana" allowBlank="1" showInputMessage="1" showErrorMessage="1" promptTitle="心理士資格を入力ください" prompt="記入例：公認心理師、臨床心理士　等" sqref="E28:G28" xr:uid="{A8CBB62D-A09F-4A02-B338-0B4C52B49961}">
      <formula1>"なし,公認心理士,臨床心理士,公認心理士および臨床心理士"</formula1>
    </dataValidation>
    <dataValidation type="list" imeMode="disabled" allowBlank="1" showInputMessage="1" showErrorMessage="1" prompt="修了証書の希望の有無を選択してください" sqref="D19:E19" xr:uid="{1C52233B-DEB8-4628-911F-370C53F375CA}">
      <formula1>"必要,不要"</formula1>
    </dataValidation>
    <dataValidation type="list" imeMode="disabled" allowBlank="1" showInputMessage="1" showErrorMessage="1" prompt="身体障害者福祉法第15条指定医について選択してください" sqref="D22:E22" xr:uid="{701865E0-C3E8-46DA-8AEC-8B7BA146FC1D}">
      <formula1>"該当,非該当"</formula1>
    </dataValidation>
    <dataValidation imeMode="hiragana" allowBlank="1" showInputMessage="1" showErrorMessage="1" promptTitle="勤務先の正式な名称を記入してください" prompt="　" sqref="D13:K13" xr:uid="{930657E4-76C1-4703-97DF-5AF1584DAD14}"/>
    <dataValidation type="list" imeMode="disabled" allowBlank="1" showInputMessage="1" showErrorMessage="1" sqref="D20:E20" xr:uid="{E8A32881-9404-446C-85E3-CF45FD8919CC}">
      <formula1>"同意する,同意しない"</formula1>
    </dataValidation>
    <dataValidation type="date" imeMode="disabled" allowBlank="1" showInputMessage="1" showErrorMessage="1" promptTitle="免許取得日を西暦で記入してください。" prompt="_x000a_例：「2000/01/01」_x000a_（表示は2000年1月1日となります）" sqref="D21:F21 D27:F27" xr:uid="{5D6FCDD6-3DB4-4FA7-8E44-84E5DD1DED27}">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記入ください。_x000a_なお、学会へは2単位×2日間で申請を行う予定で承認を受ける見込みです。" sqref="D24:G24" xr:uid="{6A7C31C7-F7EB-41A4-9ECE-917A530F51ED}"/>
    <dataValidation type="textLength" imeMode="off" operator="equal" allowBlank="1" showInputMessage="1" showErrorMessage="1" promptTitle="7桁の郵便番号を記入願います。" prompt="テキスト資料などの送付先「郵便番号」を記入してください_x000a__x000a_記入例：359-8555" sqref="D36:E36" xr:uid="{68E4C331-53C8-46EE-B35B-C038A77CA326}">
      <formula1>8</formula1>
    </dataValidation>
    <dataValidation type="custom" imeMode="hiragana" allowBlank="1" showInputMessage="1" showErrorMessage="1" errorTitle="文字数オーバー" error="20字以内での登録をお願いします" promptTitle="住所②" prompt="テキスト資料などの送付先「住所」を記入してください_x000a_（上欄に記載できなかった場合）_x000a__x000a_※勤務先名はこの欄には記入しないでください" sqref="D38:H38" xr:uid="{ED5EAA1F-B3CE-4762-B08A-C6E6FE8BA0A4}">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CD25B83B-01EA-4946-949E-E5361536FD65}"/>
    <dataValidation imeMode="disabled" allowBlank="1" showInputMessage="1" showErrorMessage="1" promptTitle="臨床心理士登録番号の入力" prompt="研修会後ポイント取得に必要な参加証明書を発行しますので、ご希望の方は記入してください" sqref="D30:G30" xr:uid="{C75E64D9-5A4C-4B8E-8E80-DF151DC16F68}"/>
    <dataValidation imeMode="disabled" allowBlank="1" showInputMessage="1" showErrorMessage="1" promptTitle="公認心理士登録番号の入力" prompt="申請が通った場合、テーマ別研修の所定の単位取得が可能となります。ご希望の方は記入してください。" sqref="D31:G31" xr:uid="{3D774C3F-250A-47B1-86EF-E1BD2BFCDDC0}"/>
    <dataValidation imeMode="hiragana" allowBlank="1" showInputMessage="1" showErrorMessage="1" promptTitle="心理士資格を入力ください" prompt="記入例：公認心理師、臨床心理士　等" sqref="D28" xr:uid="{9472A521-2C02-40A2-A0CB-A736A14FD92B}"/>
    <dataValidation imeMode="disabled" allowBlank="1" showInputMessage="1" showErrorMessage="1" promptTitle="日本耳鼻咽喉科学会会員番号の入力" prompt="研修会後ポイント取得に必要な参加証明書を発行しますので、ご希望の方は記入してください" sqref="D23:G23" xr:uid="{21BE805E-16C0-4D30-87BB-E6692954A34F}"/>
    <dataValidation type="custom" imeMode="hiragana" allowBlank="1" showInputMessage="1" showErrorMessage="1" errorTitle="文字数オーバー" error="20字以内での登録をお願いします" promptTitle="住所①" prompt="テキスト資料などの送付先「住所」を記入してください" sqref="D37:H37" xr:uid="{950B37E6-E5D0-4BBF-98D5-062A60A001C3}">
      <formula1>LENB(D37)&lt;41</formula1>
    </dataValidation>
    <dataValidation type="whole" imeMode="off" allowBlank="1" showInputMessage="1" showErrorMessage="1" sqref="D63:E63" xr:uid="{70B5CC84-E98A-4D8E-853B-8E2EE3C6F2E4}">
      <formula1>0</formula1>
      <formula2>10000</formula2>
    </dataValidation>
    <dataValidation type="whole" imeMode="disabled" allowBlank="1" showInputMessage="1" showErrorMessage="1" error="経験年数が受講資格に満たない可能性があります。_x000a_ご確認ください。" prompt="当該職種に従事しているおおよその経験年数（年）を記入してください" sqref="G17" xr:uid="{DC582C9B-4490-4BFF-8B46-ADC25B9E8305}">
      <formula1>$F$91</formula1>
      <formula2>$F$92</formula2>
    </dataValidation>
    <dataValidation type="whole" imeMode="off" allowBlank="1" showInputMessage="1" showErrorMessage="1" errorTitle="数値エラー" error="0から11の間でお願いします" prompt="予定月を記入してください" sqref="I56" xr:uid="{CB3EA1BC-6294-42A4-86EC-91E907844A55}">
      <formula1>0</formula1>
      <formula2>11</formula2>
    </dataValidation>
    <dataValidation type="whole" imeMode="disabled" allowBlank="1" showInputMessage="1" showErrorMessage="1" errorTitle="数値エラー" error="0から11の間でお願いします" prompt="おおよその経験年数（月）を記入してください" sqref="I17" xr:uid="{B228664E-799E-47DB-91F3-DDECFEBDEF3F}">
      <formula1>0</formula1>
      <formula2>11</formula2>
    </dataValidation>
    <dataValidation type="whole" imeMode="disabled" allowBlank="1" showInputMessage="1" showErrorMessage="1" errorTitle="数値エラー" error="0から11の間でお願いします" prompt="視能訓練士としてのおおよその経験年数（月）を記入してください" sqref="I32" xr:uid="{DAE6BB07-D750-4E4F-B689-55A384B61EF8}">
      <formula1>0</formula1>
      <formula2>11</formula2>
    </dataValidation>
    <dataValidation type="whole" imeMode="off" allowBlank="1" showInputMessage="1" showErrorMessage="1" errorTitle="数値エラー" error="0から11の間でお願いします" prompt="看護業務のおおよその経験年数（月）を記入してください" sqref="I26" xr:uid="{BDFD4EF2-B069-4E0D-9ABE-F654974F942C}">
      <formula1>0</formula1>
      <formula2>11</formula2>
    </dataValidation>
    <dataValidation type="whole" imeMode="off" allowBlank="1" showInputMessage="1" showErrorMessage="1" error="経験年数が受講資格に満たない可能性があります。_x000a_ご確認ください。" prompt="看護業務のおおよその経験年数（年）を記入してください" sqref="G26" xr:uid="{E524E196-AC95-4145-BB46-B0C580B1F2AC}">
      <formula1>$G$91</formula1>
      <formula2>$G$92</formula2>
    </dataValidation>
    <dataValidation type="whole" imeMode="off" allowBlank="1" showInputMessage="1" showErrorMessage="1" prompt="予定年を記入してください" sqref="G56" xr:uid="{EED2E691-F1EA-4ED4-93D1-E91FB838EA0D}">
      <formula1>0</formula1>
      <formula2>80</formula2>
    </dataValidation>
    <dataValidation type="whole" imeMode="off" allowBlank="1" showInputMessage="1" showErrorMessage="1" errorTitle="数値エラー" error="0から11の間でお願いします" prompt="ロービジョンケアのおおよその経験年数（月）を記入してください" sqref="I33" xr:uid="{9BC99CAF-7CDE-4533-BBD8-6F9EA24B333B}">
      <formula1>0</formula1>
      <formula2>11</formula2>
    </dataValidation>
    <dataValidation type="whole" imeMode="off" allowBlank="1" showInputMessage="1" showErrorMessage="1" error="経験年数が受講資格に満たない可能性があります。_x000a_ご確認ください。" prompt="ロービジョンケアのおおよその経験年数（年）を記入してください" sqref="G33" xr:uid="{24B1E5E2-138B-41C9-9B87-876B4B65AB1D}">
      <formula1>$J$91</formula1>
      <formula2>$J$92</formula2>
    </dataValidation>
    <dataValidation type="whole" imeMode="off" allowBlank="1" showInputMessage="1" showErrorMessage="1" error="経験年数が受講資格に満たない可能性があります。_x000a_ご確認ください。" prompt="視能訓練士としてのおおよその経験年数（年）を記入してください" sqref="G32" xr:uid="{2C0F5311-E8E7-4144-B1CA-C481751F31FB}">
      <formula1>$I$91</formula1>
      <formula2>$I$92</formula2>
    </dataValidation>
    <dataValidation type="whole" imeMode="off" allowBlank="1" showInputMessage="1" showErrorMessage="1" error="経験年数が受講資格に満たない可能性があります。_x000a_ご確認ください。" prompt="高次脳障害支援のおおよその経験年数（年）を記入してください" sqref="G29" xr:uid="{967F4EDB-A646-4191-B7ED-CC231B006EF9}">
      <formula1>$H$91</formula1>
      <formula2>$H$92</formula2>
    </dataValidation>
    <dataValidation type="whole" imeMode="off" allowBlank="1" showInputMessage="1" showErrorMessage="1" errorTitle="数値エラー" error="0から11の間でお願いします" prompt="高次脳障害支援のおおよその経験年数（月）を記入してください" sqref="I29" xr:uid="{219C9F04-F026-457B-B1D7-9F8660ECBC5F}">
      <formula1>0</formula1>
      <formula2>11</formula2>
    </dataValidation>
    <dataValidation type="date" imeMode="disabled" allowBlank="1" showInputMessage="1" showErrorMessage="1" promptTitle="西暦で記入してください。" prompt="_x000a_例：「2000/01/01」_x000a_（表示は2000年1月1日となります）" sqref="D11:F11" xr:uid="{492E54E9-F405-45D3-B5B8-8BD74597BEB1}">
      <formula1>7306</formula1>
      <formula2>73050</formula2>
    </dataValidation>
    <dataValidation type="whole" imeMode="off" allowBlank="1" showInputMessage="1" showErrorMessage="1" prompt="メールアドレスが自宅が職場なのかを選択してください" sqref="J40" xr:uid="{92B265CF-4F2E-4651-9644-D3EF9AABBFF4}">
      <formula1>1</formula1>
      <formula2>2</formula2>
    </dataValidation>
    <dataValidation type="whole" imeMode="off" allowBlank="1" showInputMessage="1" showErrorMessage="1" prompt="テキスト資料・納入告知書・修了証書の送付先（自宅・職場）を選択してください" sqref="J37" xr:uid="{0680E2A7-F285-4588-8AFA-389361B36E99}">
      <formula1>1</formula1>
      <formula2>2</formula2>
    </dataValidation>
    <dataValidation type="whole" imeMode="off" allowBlank="1" showInputMessage="1" showErrorMessage="1" prompt="研修当日連絡がつく電話番号が自宅か職場なのかを選択してください" sqref="J39" xr:uid="{E605FD11-3DB6-47E5-8D6F-7EAA57B2E4EC}">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1:E71" xr:uid="{E3ED5E74-9C4E-4892-B5CF-5737D0B8F908}">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記入してください" sqref="D72:K72 D74:K74" xr:uid="{F9C76E85-7370-4EE8-B3C0-A0A1AE8B5B87}"/>
    <dataValidation imeMode="hiragana" allowBlank="1" showInputMessage="1" showErrorMessage="1" prompt="研修会の受講において特別の配慮が必要な方は、状況及び希望する内容を備考欄に記入してください" sqref="D78:J78" xr:uid="{9885CDC8-FA97-478F-9A62-024830D95920}"/>
    <dataValidation type="list" allowBlank="1" showDropDown="1" showInputMessage="1" showErrorMessage="1" prompt="セルの右にある「▼」ボタンを押してリストから選択してください_x000a__x000a_（下の「キャンセル」）を押してやり直してください）" sqref="N4" xr:uid="{793406BD-C61C-4D89-BD1A-68AF03AA9D52}">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03D91177-A6A2-45E8-92B7-AFE6112DD542}"/>
    <dataValidation type="list" imeMode="hiragana" allowBlank="1" showInputMessage="1" showErrorMessage="1" prompt="どの受講資格に該当するか▼から選択してください" sqref="D34:K34" xr:uid="{38F56E8C-9F7D-4F89-B79C-671BEDFDD7E7}">
      <formula1>$E$120:$E$124</formula1>
    </dataValidation>
    <dataValidation type="list" allowBlank="1" showInputMessage="1" showErrorMessage="1" sqref="D77:E77" xr:uid="{C260A2E6-EF7E-45F1-997D-6880EB724F2A}">
      <formula1>"同意する,同意しない"</formula1>
    </dataValidation>
    <dataValidation type="list" allowBlank="1" showInputMessage="1" showErrorMessage="1" sqref="F53" xr:uid="{9F95113A-2BE2-4638-9B3E-F2206A65283E}">
      <formula1>"行っている,今後行う予定がある,行う予定はない"</formula1>
    </dataValidation>
    <dataValidation type="list" allowBlank="1" showInputMessage="1" showErrorMessage="1" sqref="J45 D42:E44 D46:E46 H47 F45 H45 F47" xr:uid="{9DE90053-F04D-48B3-B559-0406792FB0F9}">
      <formula1>"有,無"</formula1>
    </dataValidation>
    <dataValidation showInputMessage="1" showErrorMessage="1" sqref="B54 B72 B74 B50 B56 B52 D45 D47" xr:uid="{DEBB5CB2-5DE8-4AF2-8C3E-A2AFA6E15A83}"/>
    <dataValidation imeMode="disabled" allowBlank="1" showInputMessage="1" showErrorMessage="1" promptTitle="現在の勤務先での職名をご記入ください" prompt="記入例：〇〇科医師、○○係長、主任、サービス管理責任者など" sqref="H30:J31 H23:J24" xr:uid="{BA6D2CB7-07BD-4C75-A409-FFE05BA3E914}"/>
    <dataValidation imeMode="halfAlpha" showInputMessage="1" showErrorMessage="1" errorTitle="経験年数確認" error="この研修会の実施要項で、受講資格の経験年数をご確認ください。" sqref="H26 H17 H32:H33 H56 H29" xr:uid="{7E16DDCE-6F51-47D5-9DE3-89F9A90C6F6C}"/>
    <dataValidation imeMode="halfAlpha" showInputMessage="1" showErrorMessage="1" sqref="N21 E29:F29 E26:F26 E32:F33" xr:uid="{157590F9-F694-40A5-B2AD-464032795D66}"/>
    <dataValidation type="custom" imeMode="off" allowBlank="1" showInputMessage="1" showErrorMessage="1" prompt="@も含め半角で正確に入力してください" sqref="M4" xr:uid="{D7D25B0C-12BD-4394-B57F-1535433BDA60}">
      <formula1>COUNTIF(M4,"*@*")</formula1>
    </dataValidation>
    <dataValidation type="list" allowBlank="1" showInputMessage="1" showErrorMessage="1" sqref="B73 B75:B78 B55 B51 B42:B49 B57:B71 B53 B18:B34" xr:uid="{0929BDFA-4330-4663-91CA-F63A6D1978B3}">
      <formula1>"-,使用"</formula1>
    </dataValidation>
    <dataValidation allowBlank="1" showDropDown="1" showInputMessage="1" showErrorMessage="1" sqref="J4:K4 M53 N4 E45 E47 AT1" xr:uid="{9ACDC5B8-D4CE-4C4B-867F-DE9E3A3C42C4}"/>
    <dataValidation imeMode="hiragana" allowBlank="1" showInputMessage="1" showErrorMessage="1" sqref="J5 M81 M83 J58 M41 B79:B83 M54 M77:M79 G53 F49:G49 J75:J77 J9 J73 C82:C87 G9 J19:J20 F19:G20 G71 J71 J63 F46 D17 CB1 F63:G63 H10 J42:J44 G42:G47 J49 D32:D33 G55 J55 J46 M60 D59:D61 F22:G22 J22 G75:G77 D26 C34 D29 J53 D35 G73 F42:F44 D79:D81 G58 F51:G51 J51 M85 D56 G48:K48 C64:C70 D64:D69 M87 C47:C48 BV1 BX1 AH1 AU1 BR1:BT1 BA1 BZ1 D85:D87" xr:uid="{FFDEB7EE-B8E0-453E-A491-305C09646E71}"/>
    <dataValidation imeMode="off" allowBlank="1" showInputMessage="1" showErrorMessage="1" sqref="G39:I39 C79:C81 F36:J36 K5 J38 I37:I38" xr:uid="{F77C3258-2D31-46C3-BF8E-BADF3CC2C83A}"/>
    <dataValidation type="date" imeMode="disabled" allowBlank="1" showInputMessage="1" showErrorMessage="1" sqref="G11 I11:J11 G21 I21:J21 G27 I27:J27" xr:uid="{2C046720-B418-404C-A22B-D8CD872DF95B}">
      <formula1>7306</formula1>
      <formula2>73050</formula2>
    </dataValidation>
    <dataValidation imeMode="off" showInputMessage="1" showErrorMessage="1" prompt="@も含め半角で正確に入力してください" sqref="I40" xr:uid="{0A8C3A59-D47F-43DA-AA7E-A85C265A2C31}"/>
    <dataValidation type="textLength" imeMode="hiragana" allowBlank="1" showInputMessage="1" showErrorMessage="1" sqref="M55 H19:I20 H42:H44 H71:I71 H53:I53 H51:I51 H63:I63 H55:I55 H46 H49:I49 H22:I22 H75:I77 H73:I73 I42:I46 H58:I58 AV1" xr:uid="{D964FD51-DC8C-422A-9186-F4880E6B5C3B}">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D16:K16" xr:uid="{539877D4-432A-42A0-B6B6-1EC48B0F2B10}"/>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1DEA1BE3-013E-47A1-8187-D3BE6ABC03DC}"/>
  </dataValidations>
  <pageMargins left="0.25" right="0.25" top="0.75" bottom="0.75" header="0.3" footer="0.3"/>
  <pageSetup paperSize="9"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76</xdr:row>
                    <xdr:rowOff>28575</xdr:rowOff>
                  </from>
                  <to>
                    <xdr:col>7</xdr:col>
                    <xdr:colOff>219075</xdr:colOff>
                    <xdr:row>77</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macro="[0]!NoMove" altText="15条医師　項目使用">
                <anchor moveWithCells="1">
                  <from>
                    <xdr:col>5</xdr:col>
                    <xdr:colOff>476250</xdr:colOff>
                    <xdr:row>74</xdr:row>
                    <xdr:rowOff>28575</xdr:rowOff>
                  </from>
                  <to>
                    <xdr:col>7</xdr:col>
                    <xdr:colOff>219075</xdr:colOff>
                    <xdr:row>74</xdr:row>
                    <xdr:rowOff>247650</xdr:rowOff>
                  </to>
                </anchor>
              </controlPr>
            </control>
          </mc:Choice>
        </mc:AlternateContent>
        <mc:AlternateContent xmlns:mc="http://schemas.openxmlformats.org/markup-compatibility/2006">
          <mc:Choice Requires="x14">
            <control shapeId="1144" r:id="rId123" name="Check Box 120">
              <controlPr defaultSize="0" autoFill="0" autoLine="0" autoPict="0" macro="[0]!NoMove" altText="15条医師　項目使用">
                <anchor moveWithCells="1">
                  <from>
                    <xdr:col>5</xdr:col>
                    <xdr:colOff>476250</xdr:colOff>
                    <xdr:row>74</xdr:row>
                    <xdr:rowOff>28575</xdr:rowOff>
                  </from>
                  <to>
                    <xdr:col>7</xdr:col>
                    <xdr:colOff>219075</xdr:colOff>
                    <xdr:row>74</xdr:row>
                    <xdr:rowOff>247650</xdr:rowOff>
                  </to>
                </anchor>
              </controlPr>
            </control>
          </mc:Choice>
        </mc:AlternateContent>
        <mc:AlternateContent xmlns:mc="http://schemas.openxmlformats.org/markup-compatibility/2006">
          <mc:Choice Requires="x14">
            <control shapeId="1145" r:id="rId124" name="Check Box 121">
              <controlPr defaultSize="0" autoFill="0" autoLine="0" autoPict="0" altText="15条医師　項目使用">
                <anchor moveWithCells="1">
                  <from>
                    <xdr:col>5</xdr:col>
                    <xdr:colOff>476250</xdr:colOff>
                    <xdr:row>74</xdr:row>
                    <xdr:rowOff>28575</xdr:rowOff>
                  </from>
                  <to>
                    <xdr:col>7</xdr:col>
                    <xdr:colOff>219075</xdr:colOff>
                    <xdr:row>74</xdr:row>
                    <xdr:rowOff>247650</xdr:rowOff>
                  </to>
                </anchor>
              </controlPr>
            </control>
          </mc:Choice>
        </mc:AlternateContent>
        <mc:AlternateContent xmlns:mc="http://schemas.openxmlformats.org/markup-compatibility/2006">
          <mc:Choice Requires="x14">
            <control shapeId="1146" r:id="rId125" name="Check Box 122">
              <controlPr defaultSize="0" autoFill="0" autoLine="0" autoPict="0" altText="15条医師　項目使用">
                <anchor moveWithCells="1">
                  <from>
                    <xdr:col>5</xdr:col>
                    <xdr:colOff>476250</xdr:colOff>
                    <xdr:row>76</xdr:row>
                    <xdr:rowOff>28575</xdr:rowOff>
                  </from>
                  <to>
                    <xdr:col>7</xdr:col>
                    <xdr:colOff>219075</xdr:colOff>
                    <xdr:row>77</xdr:row>
                    <xdr:rowOff>219075</xdr:rowOff>
                  </to>
                </anchor>
              </controlPr>
            </control>
          </mc:Choice>
        </mc:AlternateContent>
        <mc:AlternateContent xmlns:mc="http://schemas.openxmlformats.org/markup-compatibility/2006">
          <mc:Choice Requires="x14">
            <control shapeId="1147" r:id="rId126" name="Check Box 123">
              <controlPr defaultSize="0" autoFill="0" autoLine="0" autoPict="0" altText="15条医師　項目使用">
                <anchor moveWithCells="1">
                  <from>
                    <xdr:col>5</xdr:col>
                    <xdr:colOff>476250</xdr:colOff>
                    <xdr:row>76</xdr:row>
                    <xdr:rowOff>28575</xdr:rowOff>
                  </from>
                  <to>
                    <xdr:col>7</xdr:col>
                    <xdr:colOff>219075</xdr:colOff>
                    <xdr:row>77</xdr:row>
                    <xdr:rowOff>219075</xdr:rowOff>
                  </to>
                </anchor>
              </controlPr>
            </control>
          </mc:Choice>
        </mc:AlternateContent>
        <mc:AlternateContent xmlns:mc="http://schemas.openxmlformats.org/markup-compatibility/2006">
          <mc:Choice Requires="x14">
            <control shapeId="1148" r:id="rId127" name="Check Box 12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91" r:id="rId170" name="Check Box 16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2025-04-14T06:40:56Z</dcterms:created>
  <dcterms:modified xsi:type="dcterms:W3CDTF">2025-04-14T06:41:22Z</dcterms:modified>
</cp:coreProperties>
</file>