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drawings/drawing2.xml" ContentType="application/vnd.openxmlformats-officedocument.drawing+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81ED31DA-67D8-450D-B5AA-12F1C2CE0C1C}" xr6:coauthVersionLast="47" xr6:coauthVersionMax="47" xr10:uidLastSave="{00000000-0000-0000-0000-000000000000}"/>
  <workbookProtection lockStructure="1"/>
  <bookViews>
    <workbookView xWindow="900" yWindow="1380" windowWidth="18300" windowHeight="13980" xr2:uid="{5769B964-75F9-4323-B2C1-5B1902FBFC05}"/>
  </bookViews>
  <sheets>
    <sheet name="入力フォーム" sheetId="1" r:id="rId1"/>
    <sheet name="推薦状" sheetId="2" r:id="rId2"/>
  </sheets>
  <definedNames>
    <definedName name="_xlnm.Print_Area" localSheetId="1">推薦状!$A$1:$J$30</definedName>
    <definedName name="_xlnm.Print_Area" localSheetId="0">入力フォーム!$A$1:$K$86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 l="1"/>
  <c r="C24" i="2"/>
  <c r="E22" i="2"/>
  <c r="D21" i="2"/>
  <c r="C21" i="2"/>
  <c r="D20" i="2"/>
  <c r="C20" i="2"/>
  <c r="C19" i="2" s="1"/>
  <c r="J18" i="2"/>
  <c r="D18" i="2"/>
  <c r="J17" i="2"/>
  <c r="D17" i="2"/>
  <c r="J16" i="2"/>
  <c r="D16" i="2"/>
  <c r="D15" i="2"/>
  <c r="H13" i="2"/>
  <c r="G13" i="2"/>
  <c r="E13" i="2"/>
  <c r="D13" i="2"/>
  <c r="C13" i="2"/>
  <c r="E12" i="2"/>
  <c r="C12" i="2"/>
  <c r="E11" i="2"/>
  <c r="C11" i="2"/>
  <c r="H10" i="2"/>
  <c r="E10" i="2"/>
  <c r="D9" i="2"/>
  <c r="C9" i="2"/>
  <c r="D8" i="2"/>
  <c r="C8" i="2"/>
  <c r="D7" i="2"/>
  <c r="L6" i="2"/>
  <c r="D6" i="2"/>
  <c r="G6" i="2" s="1"/>
  <c r="L5" i="2"/>
  <c r="E5" i="2"/>
  <c r="E4" i="2"/>
  <c r="C2" i="2"/>
  <c r="K150" i="1"/>
  <c r="K137" i="1"/>
  <c r="N103" i="1"/>
  <c r="N102" i="1"/>
  <c r="N101" i="1"/>
  <c r="N95" i="1"/>
  <c r="CJ3" i="1" s="1"/>
  <c r="N94" i="1"/>
  <c r="N93" i="1"/>
  <c r="N92" i="1"/>
  <c r="N91" i="1"/>
  <c r="N90" i="1"/>
  <c r="N89" i="1"/>
  <c r="N88" i="1"/>
  <c r="CC3" i="1" s="1"/>
  <c r="N87" i="1"/>
  <c r="CB3" i="1" s="1"/>
  <c r="N86" i="1"/>
  <c r="N84" i="1"/>
  <c r="C84" i="1"/>
  <c r="N83" i="1"/>
  <c r="N82" i="1"/>
  <c r="C82" i="1"/>
  <c r="N81" i="1"/>
  <c r="N80" i="1"/>
  <c r="BU3" i="1" s="1"/>
  <c r="N79" i="1"/>
  <c r="N78" i="1"/>
  <c r="N77" i="1"/>
  <c r="K77" i="1"/>
  <c r="N76" i="1"/>
  <c r="K76" i="1"/>
  <c r="N75" i="1"/>
  <c r="BP3" i="1" s="1"/>
  <c r="N74" i="1"/>
  <c r="BO3" i="1" s="1"/>
  <c r="N73" i="1"/>
  <c r="N72" i="1"/>
  <c r="N71" i="1"/>
  <c r="N70" i="1"/>
  <c r="N69" i="1"/>
  <c r="N68" i="1"/>
  <c r="N67" i="1"/>
  <c r="BH3" i="1" s="1"/>
  <c r="N66" i="1"/>
  <c r="BG3" i="1" s="1"/>
  <c r="N65" i="1"/>
  <c r="N64" i="1"/>
  <c r="N63" i="1"/>
  <c r="N62" i="1"/>
  <c r="N61" i="1"/>
  <c r="N60" i="1"/>
  <c r="N58" i="1"/>
  <c r="N57" i="1"/>
  <c r="N56" i="1"/>
  <c r="N55" i="1"/>
  <c r="N54" i="1"/>
  <c r="N53" i="1"/>
  <c r="N52" i="1"/>
  <c r="N51" i="1"/>
  <c r="N50" i="1"/>
  <c r="N49" i="1"/>
  <c r="N48" i="1"/>
  <c r="I48" i="1"/>
  <c r="N47" i="1"/>
  <c r="N46" i="1"/>
  <c r="Q45" i="1"/>
  <c r="A45" i="1" s="1"/>
  <c r="P45" i="1"/>
  <c r="N45" i="1"/>
  <c r="AL3" i="1" s="1"/>
  <c r="C45" i="1"/>
  <c r="Q44" i="1"/>
  <c r="P44" i="1"/>
  <c r="N44" i="1"/>
  <c r="C44" i="1"/>
  <c r="A44" i="1"/>
  <c r="Q43" i="1"/>
  <c r="A43" i="1" s="1"/>
  <c r="P43" i="1"/>
  <c r="N43" i="1"/>
  <c r="C43" i="1"/>
  <c r="N42" i="1"/>
  <c r="Q41" i="1"/>
  <c r="N41" i="1"/>
  <c r="Q40" i="1"/>
  <c r="N40" i="1"/>
  <c r="AG3" i="1" s="1"/>
  <c r="K40" i="1"/>
  <c r="Q39" i="1"/>
  <c r="N39" i="1"/>
  <c r="K39" i="1"/>
  <c r="Q38" i="1"/>
  <c r="N38" i="1"/>
  <c r="AE3" i="1" s="1"/>
  <c r="L38" i="1"/>
  <c r="Q37" i="1"/>
  <c r="N37" i="1"/>
  <c r="L37" i="1"/>
  <c r="K37" i="1"/>
  <c r="Q36" i="1"/>
  <c r="N36" i="1"/>
  <c r="N35" i="1"/>
  <c r="C35" i="1"/>
  <c r="N34" i="1"/>
  <c r="AA3" i="1" s="1"/>
  <c r="Q33" i="1"/>
  <c r="N33" i="1"/>
  <c r="Q32" i="1"/>
  <c r="N32" i="1"/>
  <c r="N31" i="1"/>
  <c r="L31" i="1"/>
  <c r="N30" i="1"/>
  <c r="W3" i="1" s="1"/>
  <c r="L30" i="1"/>
  <c r="Q29" i="1"/>
  <c r="N29" i="1"/>
  <c r="N28" i="1"/>
  <c r="N27" i="1"/>
  <c r="G27" i="1"/>
  <c r="Q26" i="1"/>
  <c r="N26" i="1"/>
  <c r="N25" i="1"/>
  <c r="N24" i="1"/>
  <c r="L24" i="1"/>
  <c r="N23" i="1"/>
  <c r="L23" i="1"/>
  <c r="N22" i="1"/>
  <c r="N21" i="1"/>
  <c r="N3" i="1" s="1"/>
  <c r="L21" i="1"/>
  <c r="Q18" i="1" s="1"/>
  <c r="G21" i="1"/>
  <c r="N20" i="1"/>
  <c r="N19" i="1"/>
  <c r="N18" i="1"/>
  <c r="L18" i="1"/>
  <c r="Q16" i="1" s="1"/>
  <c r="Q17" i="1"/>
  <c r="N17" i="1"/>
  <c r="L17" i="1"/>
  <c r="Q15" i="1" s="1"/>
  <c r="N16" i="1"/>
  <c r="L16" i="1"/>
  <c r="N15" i="1"/>
  <c r="L15" i="1"/>
  <c r="Q14" i="1"/>
  <c r="N14" i="1"/>
  <c r="G3" i="1" s="1"/>
  <c r="L14" i="1"/>
  <c r="Q13" i="1"/>
  <c r="N13" i="1"/>
  <c r="N12" i="1"/>
  <c r="L12" i="1"/>
  <c r="N11" i="1"/>
  <c r="D3" i="1" s="1"/>
  <c r="L11" i="1"/>
  <c r="Q10" i="1" s="1"/>
  <c r="G11" i="1"/>
  <c r="S10" i="1"/>
  <c r="N10" i="1"/>
  <c r="L10" i="1"/>
  <c r="N9" i="1"/>
  <c r="L9" i="1"/>
  <c r="L97" i="1" s="1"/>
  <c r="C7" i="1"/>
  <c r="CI3" i="1"/>
  <c r="CH3" i="1"/>
  <c r="CG3" i="1"/>
  <c r="CF3" i="1"/>
  <c r="CE3" i="1"/>
  <c r="CD3" i="1"/>
  <c r="CA3" i="1"/>
  <c r="BZ3" i="1"/>
  <c r="BY3" i="1"/>
  <c r="BX3" i="1"/>
  <c r="BW3" i="1"/>
  <c r="BV3" i="1"/>
  <c r="BT3" i="1"/>
  <c r="BS3" i="1"/>
  <c r="BR3" i="1"/>
  <c r="BQ3" i="1"/>
  <c r="BN3" i="1"/>
  <c r="BM3" i="1"/>
  <c r="BL3" i="1"/>
  <c r="BK3" i="1"/>
  <c r="BJ3" i="1"/>
  <c r="BI3" i="1"/>
  <c r="BF3" i="1"/>
  <c r="BE3" i="1"/>
  <c r="BD3" i="1"/>
  <c r="BC3" i="1"/>
  <c r="BB3" i="1"/>
  <c r="BA3" i="1"/>
  <c r="AZ3" i="1"/>
  <c r="AY3" i="1"/>
  <c r="AX3" i="1"/>
  <c r="AW3" i="1"/>
  <c r="AV3" i="1"/>
  <c r="AU3" i="1"/>
  <c r="AT3" i="1"/>
  <c r="AS3" i="1"/>
  <c r="AR3" i="1"/>
  <c r="AQ3" i="1"/>
  <c r="AP3" i="1"/>
  <c r="AO3" i="1"/>
  <c r="AN3" i="1"/>
  <c r="AM3" i="1"/>
  <c r="AK3" i="1"/>
  <c r="AJ3" i="1"/>
  <c r="AI3" i="1"/>
  <c r="AH3" i="1"/>
  <c r="AF3" i="1"/>
  <c r="AD3" i="1"/>
  <c r="AC3" i="1"/>
  <c r="AB3" i="1"/>
  <c r="Z3" i="1"/>
  <c r="Y3" i="1"/>
  <c r="X3" i="1"/>
  <c r="V3" i="1"/>
  <c r="U3" i="1"/>
  <c r="T3" i="1"/>
  <c r="S3" i="1"/>
  <c r="Q3" i="1"/>
  <c r="P3" i="1"/>
  <c r="O3" i="1"/>
  <c r="M3" i="1"/>
  <c r="L3" i="1"/>
  <c r="K3" i="1"/>
  <c r="J3" i="1"/>
  <c r="I3" i="1"/>
  <c r="H3" i="1"/>
  <c r="F3" i="1"/>
  <c r="E3" i="1"/>
  <c r="C3" i="1"/>
  <c r="B3" i="1"/>
  <c r="A3" i="1"/>
  <c r="C8" i="1" l="1"/>
  <c r="L98" i="1"/>
  <c r="Q9" i="1"/>
</calcChain>
</file>

<file path=xl/sharedStrings.xml><?xml version="1.0" encoding="utf-8"?>
<sst xmlns="http://schemas.openxmlformats.org/spreadsheetml/2006/main" count="480" uniqueCount="219">
  <si>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</si>
  <si>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</si>
  <si>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</si>
  <si>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</si>
  <si>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</si>
  <si>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</si>
  <si>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</si>
  <si>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</si>
  <si>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</si>
  <si>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</si>
  <si>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</si>
  <si>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</si>
  <si>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</si>
  <si>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</si>
  <si>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</si>
  <si>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</si>
  <si>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</si>
  <si>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</si>
  <si>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</si>
  <si>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</si>
  <si>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</si>
  <si>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</si>
  <si>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</si>
  <si>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</si>
  <si>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</si>
  <si>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</si>
  <si>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</si>
  <si>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</si>
  <si>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</si>
  <si>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</si>
  <si>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</si>
  <si>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</si>
  <si>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</si>
  <si>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</si>
  <si>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</si>
  <si>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</si>
  <si>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</si>
  <si>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</si>
  <si>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</si>
  <si>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</si>
  <si>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</si>
  <si>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</si>
  <si>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</si>
  <si>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</si>
  <si>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</si>
  <si>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</si>
  <si>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</si>
  <si>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</si>
  <si>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</si>
  <si>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</si>
  <si>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</si>
  <si>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</si>
  <si>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</si>
  <si>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</si>
  <si>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</si>
  <si>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</si>
  <si>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</si>
  <si>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ロービジョンケア関係研修等受講歴</t>
    <rPh sb="8" eb="13">
      <t>カンケイケンシュウトウ</t>
    </rPh>
    <rPh sb="13" eb="16">
      <t>ジュコウレキ</t>
    </rPh>
    <phoneticPr fontId="4"/>
  </si>
  <si>
    <t>吃音の年間担当症例数</t>
    <rPh sb="0" eb="2">
      <t>キツオン</t>
    </rPh>
    <rPh sb="3" eb="10">
      <t>ネンカンタントウショウレイスウ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</si>
  <si>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</si>
  <si>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</si>
  <si>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</si>
  <si>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</si>
  <si>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</si>
  <si>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</si>
  <si>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T66</t>
    <phoneticPr fontId="4"/>
  </si>
  <si>
    <t>T67</t>
    <phoneticPr fontId="4"/>
  </si>
  <si>
    <t>T68</t>
    <phoneticPr fontId="4"/>
  </si>
  <si>
    <t>T69</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</si>
  <si>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</si>
  <si>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</si>
  <si>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</si>
  <si>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
  </si>
  <si>
    <t>なし</t>
  </si>
  <si>
    <t>西暦</t>
    <rPh sb="0" eb="2">
      <t>セイレキ</t>
    </rPh>
    <phoneticPr fontId="4"/>
  </si>
  <si>
    <t>番号</t>
    <rPh sb="0" eb="2">
      <t>バンゴウ</t>
    </rPh>
    <phoneticPr fontId="4"/>
  </si>
  <si>
    <t>令和7年度 発達障害者支援センター職員研修会 受講申込書</t>
  </si>
  <si>
    <t>申込先：</t>
    <phoneticPr fontId="4"/>
  </si>
  <si>
    <t>kenshu2@rehab.go.jp</t>
  </si>
  <si>
    <t>氏名</t>
    <phoneticPr fontId="4"/>
  </si>
  <si>
    <t>（姓）</t>
    <rPh sb="1" eb="2">
      <t>セイ</t>
    </rPh>
    <phoneticPr fontId="4"/>
  </si>
  <si>
    <t>（名）</t>
    <rPh sb="1" eb="2">
      <t>メイ</t>
    </rPh>
    <phoneticPr fontId="4"/>
  </si>
  <si>
    <t>1,2</t>
    <phoneticPr fontId="4"/>
  </si>
  <si>
    <t>フリガナ（全角）</t>
  </si>
  <si>
    <t>（セイ）</t>
    <phoneticPr fontId="4"/>
  </si>
  <si>
    <t>（メイ）</t>
    <phoneticPr fontId="4"/>
  </si>
  <si>
    <t>生年月日</t>
  </si>
  <si>
    <t>勤務先住所の都道府県</t>
  </si>
  <si>
    <t>勤務先名称</t>
  </si>
  <si>
    <t>所属部署</t>
    <rPh sb="0" eb="4">
      <t>ショゾクブショ</t>
    </rPh>
    <phoneticPr fontId="4"/>
  </si>
  <si>
    <t>経験年数</t>
    <phoneticPr fontId="4"/>
  </si>
  <si>
    <t>（発達障害支援）</t>
    <phoneticPr fontId="4"/>
  </si>
  <si>
    <t>年</t>
    <rPh sb="0" eb="1">
      <t>ネン</t>
    </rPh>
    <phoneticPr fontId="4"/>
  </si>
  <si>
    <t>か月</t>
    <rPh sb="1" eb="2">
      <t>ゲツ</t>
    </rPh>
    <phoneticPr fontId="4"/>
  </si>
  <si>
    <t>F</t>
    <phoneticPr fontId="4"/>
  </si>
  <si>
    <t>使用</t>
    <phoneticPr fontId="4"/>
  </si>
  <si>
    <t>-</t>
    <phoneticPr fontId="4"/>
  </si>
  <si>
    <t>＊＊＊</t>
  </si>
  <si>
    <t>15条指定医</t>
    <rPh sb="2" eb="3">
      <t>ジョウ</t>
    </rPh>
    <rPh sb="3" eb="6">
      <t>シテイイ</t>
    </rPh>
    <phoneticPr fontId="4"/>
  </si>
  <si>
    <t>日本眼科医学会会員番号</t>
    <rPh sb="0" eb="2">
      <t>ニホン</t>
    </rPh>
    <rPh sb="2" eb="4">
      <t>ガンカ</t>
    </rPh>
    <rPh sb="4" eb="5">
      <t>イ</t>
    </rPh>
    <rPh sb="5" eb="11">
      <t>ガッカイカイインバンゴウ</t>
    </rPh>
    <phoneticPr fontId="4"/>
  </si>
  <si>
    <t>G</t>
    <phoneticPr fontId="4"/>
  </si>
  <si>
    <t>その他</t>
    <rPh sb="2" eb="3">
      <t>ホカ</t>
    </rPh>
    <phoneticPr fontId="4"/>
  </si>
  <si>
    <t>＊＊＊</t>
    <phoneticPr fontId="4"/>
  </si>
  <si>
    <t>高次脳機能障害支援の経験年数</t>
    <rPh sb="0" eb="3">
      <t>コウジノウ</t>
    </rPh>
    <rPh sb="3" eb="5">
      <t>キノウ</t>
    </rPh>
    <rPh sb="5" eb="7">
      <t>ショウガイ</t>
    </rPh>
    <rPh sb="7" eb="9">
      <t>シエン</t>
    </rPh>
    <rPh sb="10" eb="14">
      <t>ケイケンネンスウ</t>
    </rPh>
    <phoneticPr fontId="4"/>
  </si>
  <si>
    <t>H</t>
    <phoneticPr fontId="4"/>
  </si>
  <si>
    <t>公認心理士登録番号</t>
    <rPh sb="0" eb="2">
      <t>コウニン</t>
    </rPh>
    <rPh sb="2" eb="5">
      <t>シンリシ</t>
    </rPh>
    <rPh sb="5" eb="7">
      <t>トウロク</t>
    </rPh>
    <rPh sb="7" eb="9">
      <t>バンゴウ</t>
    </rPh>
    <phoneticPr fontId="4"/>
  </si>
  <si>
    <t>I</t>
    <phoneticPr fontId="4"/>
  </si>
  <si>
    <t>J</t>
    <phoneticPr fontId="4"/>
  </si>
  <si>
    <t>詳細は研修要綱をご参照ください</t>
    <phoneticPr fontId="4"/>
  </si>
  <si>
    <t>-</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</si>
  <si>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</si>
  <si>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</si>
  <si>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phoneticPr fontId="4"/>
  </si>
  <si>
    <t>1.個　人
2.勤務先</t>
    <rPh sb="2" eb="3">
      <t>コ</t>
    </rPh>
    <rPh sb="4" eb="5">
      <t>ヒト</t>
    </rPh>
    <phoneticPr fontId="4"/>
  </si>
  <si>
    <t>メールアドレス</t>
    <phoneticPr fontId="4"/>
  </si>
  <si>
    <t>常勤医として勤務先の異動予定</t>
    <rPh sb="0" eb="3">
      <t>ジョウキンイ</t>
    </rPh>
    <rPh sb="6" eb="9">
      <t>キンムサキ</t>
    </rPh>
    <rPh sb="10" eb="14">
      <t>イドウヨテイ</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</si>
  <si>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</si>
  <si>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</si>
  <si>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</si>
  <si>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</si>
  <si>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</si>
  <si>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</si>
  <si>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</si>
  <si>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</si>
  <si>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月頃</t>
    <rPh sb="0" eb="1">
      <t>ゲツ</t>
    </rPh>
    <rPh sb="1" eb="2">
      <t>コロ</t>
    </rPh>
    <phoneticPr fontId="4"/>
  </si>
  <si>
    <t>ロービジョンケア判断料</t>
    <rPh sb="8" eb="11">
      <t>ハンダンリョウ</t>
    </rPh>
    <phoneticPr fontId="4"/>
  </si>
  <si>
    <t>件</t>
    <rPh sb="0" eb="1">
      <t>ケン</t>
    </rPh>
    <phoneticPr fontId="4"/>
  </si>
  <si>
    <t>当研修会への過去の申込回数</t>
    <phoneticPr fontId="4"/>
  </si>
  <si>
    <t>受講理由</t>
    <phoneticPr fontId="4"/>
  </si>
  <si>
    <t>ロービジョンケア判断料</t>
    <rPh sb="8" eb="10">
      <t>ハンダン</t>
    </rPh>
    <rPh sb="10" eb="11">
      <t>リョウ</t>
    </rPh>
    <phoneticPr fontId="4"/>
  </si>
  <si>
    <t>講師への情報提供の同意</t>
    <phoneticPr fontId="4"/>
  </si>
  <si>
    <t>一部同意しない項目</t>
    <rPh sb="0" eb="2">
      <t>イチブ</t>
    </rPh>
    <rPh sb="2" eb="4">
      <t>ドウイ</t>
    </rPh>
    <rPh sb="7" eb="9">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</si>
  <si>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</si>
  <si>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</si>
  <si>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</si>
  <si>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</si>
  <si>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</si>
  <si>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</si>
  <si>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</si>
  <si>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・本研修で知り得た他の受講者の個人情報等を公開・漏洩することのないよう守秘義務を厳守します。
・記録のため、主催者が録画をすることを了承いたします。</t>
    <rPh sb="146" eb="149">
      <t>ホンケンシュウ</t>
    </rPh>
    <rPh sb="150" eb="151">
      <t>シ</t>
    </rPh>
    <rPh sb="152" eb="153">
      <t>エ</t>
    </rPh>
    <rPh sb="154" eb="155">
      <t>タ</t>
    </rPh>
    <rPh sb="156" eb="159">
      <t>ジュコウシャ</t>
    </rPh>
    <rPh sb="160" eb="165">
      <t>コジンジョウホウトウ</t>
    </rPh>
    <rPh sb="166" eb="168">
      <t>コウカイ</t>
    </rPh>
    <rPh sb="169" eb="171">
      <t>ロウエイ</t>
    </rPh>
    <rPh sb="180" eb="184">
      <t>シュヒギム</t>
    </rPh>
    <rPh sb="185" eb="187">
      <t>ゲンシュ</t>
    </rPh>
    <phoneticPr fontId="4"/>
  </si>
  <si>
    <t>常勤医として勤務先の異動予定</t>
    <phoneticPr fontId="4"/>
  </si>
  <si>
    <t>当講座への過去の申込回数</t>
    <phoneticPr fontId="4"/>
  </si>
  <si>
    <t>下のタブの推薦状を印刷して、推薦者の「ご所属」「お役職名」も併せてご氏名を記載の上、ＰＤＦファイルとしてご送信お願いいたします。</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</si>
  <si>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</si>
  <si>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</si>
  <si>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</si>
  <si>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</si>
  <si>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</si>
  <si>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</si>
  <si>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</si>
  <si>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</si>
  <si>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</si>
  <si>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</si>
  <si>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</si>
  <si>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</si>
  <si>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</si>
  <si>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</si>
  <si>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１年以内に予定あり</t>
    <rPh sb="1" eb="4">
      <t>ネンイナイ</t>
    </rPh>
    <rPh sb="5" eb="7">
      <t>ヨテイ</t>
    </rPh>
    <phoneticPr fontId="75"/>
  </si>
  <si>
    <t>１年以内に予定あり</t>
    <rPh sb="1" eb="2">
      <t>ネン</t>
    </rPh>
    <rPh sb="2" eb="4">
      <t>イナイ</t>
    </rPh>
    <rPh sb="5" eb="7">
      <t>ヨテイ</t>
    </rPh>
    <phoneticPr fontId="75"/>
  </si>
  <si>
    <t>予定なし</t>
    <rPh sb="0" eb="2">
      <t>ヨテイ</t>
    </rPh>
    <phoneticPr fontId="75"/>
  </si>
  <si>
    <t>新潟県</t>
  </si>
  <si>
    <t>有*</t>
    <rPh sb="0" eb="1">
      <t>アリ</t>
    </rPh>
    <phoneticPr fontId="75"/>
  </si>
  <si>
    <t>有</t>
    <rPh sb="0" eb="1">
      <t>アリ</t>
    </rPh>
    <phoneticPr fontId="75"/>
  </si>
  <si>
    <t>富山県</t>
  </si>
  <si>
    <t>　　　</t>
    <phoneticPr fontId="75"/>
  </si>
  <si>
    <t>無*</t>
    <rPh sb="0" eb="1">
      <t>ナシ</t>
    </rPh>
    <phoneticPr fontId="75"/>
  </si>
  <si>
    <t>無</t>
    <rPh sb="0" eb="1">
      <t>ナシ</t>
    </rPh>
    <phoneticPr fontId="75"/>
  </si>
  <si>
    <t>石川県</t>
  </si>
  <si>
    <t>異動予定先での算定ができなくなる（現在は算定できる）</t>
    <rPh sb="0" eb="2">
      <t>イドウ</t>
    </rPh>
    <rPh sb="2" eb="5">
      <t>ヨテイサキ</t>
    </rPh>
    <rPh sb="7" eb="9">
      <t>サンテイ</t>
    </rPh>
    <rPh sb="17" eb="19">
      <t>ゲンザイ</t>
    </rPh>
    <rPh sb="20" eb="22">
      <t>サンテイ</t>
    </rPh>
    <phoneticPr fontId="75"/>
  </si>
  <si>
    <t>算定ができなくなる（現在は算定できる）</t>
    <rPh sb="0" eb="2">
      <t>サンテイ</t>
    </rPh>
    <phoneticPr fontId="75"/>
  </si>
  <si>
    <t>該当</t>
    <rPh sb="0" eb="2">
      <t>ガイトウ</t>
    </rPh>
    <phoneticPr fontId="75"/>
  </si>
  <si>
    <t>福井県</t>
  </si>
  <si>
    <t>異動予定先での算定ができない（現在も算定できない）</t>
    <rPh sb="0" eb="2">
      <t>イドウ</t>
    </rPh>
    <rPh sb="2" eb="5">
      <t>ヨテイサキ</t>
    </rPh>
    <rPh sb="7" eb="9">
      <t>サンテイ</t>
    </rPh>
    <rPh sb="15" eb="17">
      <t>ゲンザイ</t>
    </rPh>
    <rPh sb="18" eb="20">
      <t>サンテイ</t>
    </rPh>
    <phoneticPr fontId="75"/>
  </si>
  <si>
    <t>算定ができない（現在も算定できない）</t>
    <phoneticPr fontId="75"/>
  </si>
  <si>
    <t>山梨県</t>
  </si>
  <si>
    <t>算定には影響ない</t>
    <rPh sb="0" eb="2">
      <t>サンテイ</t>
    </rPh>
    <rPh sb="4" eb="6">
      <t>エイキョウ</t>
    </rPh>
    <phoneticPr fontId="75"/>
  </si>
  <si>
    <t>非該当</t>
    <rPh sb="0" eb="3">
      <t>ヒガイトウ</t>
    </rPh>
    <phoneticPr fontId="75"/>
  </si>
  <si>
    <t>長野県</t>
  </si>
  <si>
    <t>岐阜県</t>
  </si>
  <si>
    <t>静岡県</t>
  </si>
  <si>
    <t>愛知県</t>
  </si>
  <si>
    <t>三重県</t>
  </si>
  <si>
    <t>滋賀県</t>
  </si>
  <si>
    <t>京都府</t>
  </si>
  <si>
    <t>大阪府</t>
  </si>
  <si>
    <t>兵庫県</t>
  </si>
  <si>
    <t>奈良県</t>
  </si>
  <si>
    <t>①発達障害者支援センターにおいて支援業務経験１年以上</t>
    <phoneticPr fontId="4"/>
  </si>
  <si>
    <t>和歌山県</t>
  </si>
  <si>
    <t>②都道府県・政令指定都市の発達障害福祉担当で経験１年以上</t>
    <phoneticPr fontId="4"/>
  </si>
  <si>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</si>
  <si>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</si>
  <si>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</si>
  <si>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</si>
  <si>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</si>
  <si>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</si>
  <si>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</si>
  <si>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</si>
  <si>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</si>
  <si>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</si>
  <si>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</si>
  <si>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</si>
  <si>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</si>
  <si>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</si>
  <si>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</si>
  <si>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</si>
  <si>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</si>
  <si>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</si>
  <si>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① 地域生活・就労支援を行っている法人等の職員</t>
    <phoneticPr fontId="4"/>
  </si>
  <si>
    <t>② 発達障害者支援センター職員、地域支援マネジャー</t>
    <phoneticPr fontId="4"/>
  </si>
  <si>
    <t>③ 都道府県・指定都市の発達障害福祉担当者</t>
  </si>
  <si>
    <t>※印刷画面</t>
    <rPh sb="1" eb="5">
      <t>インサツガメン</t>
    </rPh>
    <phoneticPr fontId="4"/>
  </si>
  <si>
    <t>経験年数</t>
  </si>
  <si>
    <t>か月</t>
  </si>
  <si>
    <t>郵便物の送付先</t>
    <rPh sb="0" eb="3">
      <t>ユウビンブツ</t>
    </rPh>
    <phoneticPr fontId="4"/>
  </si>
  <si>
    <t>同意</t>
    <rPh sb="0" eb="2">
      <t>ドウイ</t>
    </rPh>
    <phoneticPr fontId="4"/>
  </si>
  <si>
    <t>　上記の者を受講者として推薦する</t>
    <rPh sb="6" eb="8">
      <t>ジュコウ</t>
    </rPh>
    <rPh sb="8" eb="9">
      <t>シャ</t>
    </rPh>
    <phoneticPr fontId="4"/>
  </si>
  <si>
    <t>　　　令和　　　年　　　月　　　日</t>
    <phoneticPr fontId="4"/>
  </si>
  <si>
    <t>公印（自筆の場合不要）</t>
    <rPh sb="3" eb="5">
      <t>ジヒツ</t>
    </rPh>
    <rPh sb="6" eb="10">
      <t>バアイフヨウ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</si>
</sst>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 numFmtId="182" formatCode="\(ggge&quot;年&quot;m&quot;月&quot;d&quot;日印刷&quot;\)"/>
  </numFmts>
  <fonts count="85">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9"/>
      <color theme="0"/>
      <name val="ＭＳ Ｐ明朝"/>
      <family val="1"/>
      <charset val="128"/>
    </font>
    <font>
      <b/>
      <sz val="16"/>
      <color rgb="FFFF0000"/>
      <name val="游ゴシック"/>
      <family val="3"/>
      <charset val="128"/>
      <scheme val="minor"/>
    </font>
    <font>
      <sz val="11"/>
      <color theme="8" tint="-0.249977111117893"/>
      <name val="MS PGothic"/>
      <family val="3"/>
      <charset val="128"/>
    </font>
    <font>
      <sz val="11"/>
      <color theme="8" tint="-0.249977111117893"/>
      <name val="游ゴシック"/>
      <family val="2"/>
      <scheme val="minor"/>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8"/>
      <color theme="1"/>
      <name val="Yu Gothic"/>
      <charset val="128"/>
    </font>
    <font>
      <sz val="9"/>
      <color theme="1"/>
      <name val="MS UI Gothic"/>
      <family val="3"/>
      <charset val="128"/>
    </font>
    <font>
      <sz val="8"/>
      <name val="ＭＳ ゴシック"/>
      <family val="3"/>
      <charset val="128"/>
    </font>
    <font>
      <sz val="11"/>
      <color theme="2" tint="-4.9989318521683403E-2"/>
      <name val="Calibri"/>
      <family val="2"/>
    </font>
    <font>
      <sz val="9"/>
      <name val="Yu Gothic"/>
      <family val="2"/>
      <charset val="128"/>
    </font>
    <font>
      <b/>
      <sz val="10"/>
      <color theme="1"/>
      <name val="ＭＳ ゴシック"/>
      <family val="3"/>
      <charset val="128"/>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
      <sz val="6"/>
      <name val="游ゴシック"/>
      <family val="2"/>
      <charset val="128"/>
      <scheme val="minor"/>
    </font>
    <font>
      <sz val="11"/>
      <color theme="1"/>
      <name val="Yu Gothic"/>
      <charset val="128"/>
    </font>
    <font>
      <b/>
      <sz val="9"/>
      <color theme="0" tint="-0.14999847407452621"/>
      <name val="MS PGothic"/>
      <family val="3"/>
      <charset val="128"/>
    </font>
    <font>
      <b/>
      <sz val="9"/>
      <color theme="0" tint="-0.14999847407452621"/>
      <name val="游ゴシック"/>
      <family val="2"/>
      <scheme val="minor"/>
    </font>
    <font>
      <b/>
      <sz val="16"/>
      <color theme="1"/>
      <name val="ＭＳ ゴシック"/>
      <family val="3"/>
      <charset val="128"/>
    </font>
    <font>
      <b/>
      <sz val="10"/>
      <name val="MS PGothic"/>
      <family val="3"/>
      <charset val="128"/>
    </font>
    <font>
      <b/>
      <sz val="11"/>
      <color theme="0"/>
      <name val="MS PGothic"/>
      <family val="3"/>
      <charset val="128"/>
    </font>
    <font>
      <b/>
      <sz val="10"/>
      <name val="游ゴシック"/>
      <family val="2"/>
      <scheme val="minor"/>
    </font>
    <font>
      <sz val="9"/>
      <color theme="1"/>
      <name val="ＭＳ 明朝"/>
      <family val="1"/>
      <charset val="128"/>
    </font>
    <font>
      <sz val="11"/>
      <color theme="0" tint="-4.9989318521683403E-2"/>
      <name val="游ゴシック"/>
      <family val="2"/>
      <scheme val="minor"/>
    </font>
  </fonts>
  <fills count="12">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43">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
      <left style="thin">
        <color rgb="FF000000"/>
      </left>
      <right/>
      <top style="thin">
        <color rgb="FF000000"/>
      </top>
      <bottom style="thin">
        <color auto="1"/>
      </bottom>
      <diagonal/>
    </border>
  </borders>
  <cellStyleXfs count="3">
    <xf numFmtId="0" fontId="0" fillId="0" borderId="0"/>
    <xf numFmtId="0" fontId="48" fillId="0" borderId="0" applyNumberFormat="0" applyFill="0" applyBorder="0" applyAlignment="0" applyProtection="0"/>
    <xf numFmtId="0" fontId="30" fillId="0" borderId="0"/>
  </cellStyleXfs>
  <cellXfs count="413">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0" fillId="0" borderId="0" xfId="0"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2" fillId="0" borderId="0" xfId="0" applyNumberFormat="1" applyFont="1" applyAlignment="1">
      <alignment vertical="center" wrapText="1"/>
    </xf>
    <xf numFmtId="0" fontId="13" fillId="0" borderId="0" xfId="0" applyFont="1" applyAlignment="1">
      <alignment horizontal="right" vertical="center"/>
    </xf>
    <xf numFmtId="177" fontId="6" fillId="5" borderId="6" xfId="0" applyNumberFormat="1" applyFont="1" applyFill="1" applyBorder="1" applyAlignment="1" applyProtection="1">
      <alignment horizontal="center" vertical="center"/>
      <protection locked="0"/>
    </xf>
    <xf numFmtId="0" fontId="14" fillId="0" borderId="7" xfId="0" applyFont="1" applyBorder="1" applyAlignment="1">
      <alignment vertical="center"/>
    </xf>
    <xf numFmtId="31" fontId="15"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6" fillId="6" borderId="0" xfId="0" applyFont="1" applyFill="1" applyAlignment="1">
      <alignment horizontal="left" vertical="center" shrinkToFit="1"/>
    </xf>
    <xf numFmtId="31" fontId="17" fillId="0" borderId="0" xfId="0" applyNumberFormat="1" applyFont="1" applyAlignment="1">
      <alignment horizontal="left" vertical="center"/>
    </xf>
    <xf numFmtId="0" fontId="18" fillId="0" borderId="0" xfId="0" applyFont="1" applyAlignment="1" applyProtection="1">
      <alignment horizontal="right" vertical="center"/>
      <protection locked="0"/>
    </xf>
    <xf numFmtId="31" fontId="6"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19" fillId="0" borderId="0" xfId="0" applyFont="1" applyAlignment="1">
      <alignment horizontal="left" vertical="center"/>
    </xf>
    <xf numFmtId="176" fontId="14"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20"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2" fillId="6" borderId="0" xfId="0" applyFont="1" applyFill="1" applyAlignment="1">
      <alignment vertical="center"/>
    </xf>
    <xf numFmtId="0" fontId="10" fillId="0" borderId="0" xfId="0" applyFont="1" applyAlignment="1">
      <alignment vertical="center"/>
    </xf>
    <xf numFmtId="0" fontId="21" fillId="0" borderId="0" xfId="0" applyFont="1" applyAlignment="1">
      <alignment horizontal="right" vertical="center"/>
    </xf>
    <xf numFmtId="178" fontId="22" fillId="0" borderId="0" xfId="0" applyNumberFormat="1" applyFont="1" applyAlignment="1">
      <alignment horizontal="left" vertical="center"/>
    </xf>
    <xf numFmtId="178" fontId="23" fillId="0" borderId="0" xfId="0" applyNumberFormat="1"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shrinkToFit="1"/>
    </xf>
    <xf numFmtId="0" fontId="28"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6" fillId="0" borderId="5" xfId="0" applyFont="1" applyBorder="1" applyAlignment="1">
      <alignment horizontal="center" vertical="center"/>
    </xf>
    <xf numFmtId="0" fontId="15" fillId="0" borderId="10" xfId="0" applyFont="1" applyBorder="1" applyAlignment="1">
      <alignment horizontal="center" vertical="center"/>
    </xf>
    <xf numFmtId="176" fontId="14" fillId="3" borderId="11" xfId="0" applyNumberFormat="1" applyFont="1" applyFill="1" applyBorder="1" applyAlignment="1" applyProtection="1">
      <alignment horizontal="left" vertical="center" wrapText="1" indent="1"/>
      <protection locked="0"/>
    </xf>
    <xf numFmtId="176" fontId="30" fillId="0" borderId="11" xfId="0" applyNumberFormat="1" applyFont="1" applyBorder="1" applyAlignment="1" applyProtection="1">
      <alignment horizontal="left" vertical="center" indent="1"/>
      <protection locked="0"/>
    </xf>
    <xf numFmtId="0" fontId="9" fillId="0" borderId="11" xfId="0" applyFont="1" applyBorder="1" applyAlignment="1">
      <alignment horizontal="right" vertical="center"/>
    </xf>
    <xf numFmtId="176" fontId="14"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2" fillId="0" borderId="11" xfId="0" applyFont="1" applyBorder="1" applyAlignment="1">
      <alignment vertical="center"/>
    </xf>
    <xf numFmtId="0" fontId="10" fillId="0" borderId="12" xfId="0" applyFont="1" applyBorder="1" applyAlignment="1">
      <alignment vertical="center"/>
    </xf>
    <xf numFmtId="0" fontId="31" fillId="0" borderId="0" xfId="0" applyFont="1" applyAlignment="1">
      <alignment vertical="center"/>
    </xf>
    <xf numFmtId="176" fontId="12" fillId="8" borderId="13" xfId="0" applyNumberFormat="1" applyFont="1" applyFill="1" applyBorder="1" applyAlignment="1">
      <alignment vertical="center"/>
    </xf>
    <xf numFmtId="0" fontId="32" fillId="0" borderId="0" xfId="0" applyFont="1" applyAlignment="1">
      <alignment vertical="center"/>
    </xf>
    <xf numFmtId="0" fontId="15" fillId="0" borderId="14" xfId="0" applyFont="1" applyBorder="1" applyAlignment="1">
      <alignment horizontal="center" vertical="center"/>
    </xf>
    <xf numFmtId="0" fontId="33" fillId="0" borderId="0" xfId="0" applyFont="1" applyAlignment="1">
      <alignment vertical="center"/>
    </xf>
    <xf numFmtId="0" fontId="14"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4" fillId="0" borderId="16" xfId="0" applyFont="1" applyBorder="1" applyAlignment="1">
      <alignment horizontal="right" vertical="center"/>
    </xf>
    <xf numFmtId="0" fontId="14"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6"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5" fillId="0" borderId="18" xfId="0" applyNumberFormat="1" applyFont="1" applyBorder="1" applyAlignment="1">
      <alignment horizontal="left"/>
    </xf>
    <xf numFmtId="0" fontId="0" fillId="0" borderId="18" xfId="0" applyBorder="1" applyAlignment="1">
      <alignment vertical="center"/>
    </xf>
    <xf numFmtId="0" fontId="10" fillId="0" borderId="17" xfId="0" applyFont="1" applyBorder="1" applyAlignment="1">
      <alignment vertical="center"/>
    </xf>
    <xf numFmtId="0" fontId="6" fillId="0" borderId="5" xfId="0" applyFont="1" applyBorder="1" applyAlignment="1">
      <alignment horizontal="center" vertical="center" wrapText="1"/>
    </xf>
    <xf numFmtId="0" fontId="6"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6"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6"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2" fillId="8" borderId="13" xfId="0" applyNumberFormat="1" applyFont="1" applyFill="1" applyBorder="1" applyAlignment="1">
      <alignment vertical="center"/>
    </xf>
    <xf numFmtId="0" fontId="6"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6" fillId="0" borderId="11" xfId="0" applyFont="1" applyBorder="1" applyAlignment="1">
      <alignment horizontal="left" vertical="top" indent="1" shrinkToFit="1"/>
    </xf>
    <xf numFmtId="0" fontId="36" fillId="0" borderId="12" xfId="0" applyFont="1" applyBorder="1" applyAlignment="1">
      <alignment horizontal="left" vertical="top" indent="1" shrinkToFit="1"/>
    </xf>
    <xf numFmtId="176" fontId="12"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6"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6" fillId="3" borderId="11" xfId="0" applyFont="1" applyFill="1" applyBorder="1" applyAlignment="1" applyProtection="1">
      <alignment horizontal="center" vertical="top"/>
      <protection locked="0"/>
    </xf>
    <xf numFmtId="0" fontId="6" fillId="0" borderId="11" xfId="0" applyFont="1" applyBorder="1" applyAlignment="1">
      <alignment horizontal="center" vertical="top"/>
    </xf>
    <xf numFmtId="0" fontId="6" fillId="0" borderId="11" xfId="0" applyFont="1" applyBorder="1" applyAlignment="1">
      <alignment horizontal="center" vertical="center"/>
    </xf>
    <xf numFmtId="0" fontId="0" fillId="0" borderId="12" xfId="0" applyBorder="1" applyAlignment="1">
      <alignment vertical="center"/>
    </xf>
    <xf numFmtId="0" fontId="30" fillId="0" borderId="0" xfId="0" applyFont="1" applyAlignment="1">
      <alignment vertical="center"/>
    </xf>
    <xf numFmtId="0" fontId="37"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5" fillId="3" borderId="19" xfId="0" applyFont="1" applyFill="1" applyBorder="1" applyAlignment="1" applyProtection="1">
      <alignment horizontal="left" vertical="top" wrapText="1" indent="1" shrinkToFit="1"/>
      <protection locked="0"/>
    </xf>
    <xf numFmtId="0" fontId="38" fillId="3" borderId="11" xfId="0" applyFont="1" applyFill="1" applyBorder="1" applyAlignment="1" applyProtection="1">
      <alignment horizontal="left" vertical="top" wrapText="1" indent="1"/>
      <protection locked="0"/>
    </xf>
    <xf numFmtId="0" fontId="31" fillId="7" borderId="0" xfId="0" applyFont="1" applyFill="1" applyAlignment="1">
      <alignment vertical="center"/>
    </xf>
    <xf numFmtId="0" fontId="17" fillId="0" borderId="0" xfId="0" applyFont="1" applyAlignment="1">
      <alignment vertical="center" wrapText="1"/>
    </xf>
    <xf numFmtId="0" fontId="6"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4" fillId="0" borderId="21" xfId="0" applyFont="1" applyBorder="1" applyAlignment="1">
      <alignment horizontal="right" vertical="center"/>
    </xf>
    <xf numFmtId="49" fontId="30"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10" fillId="0" borderId="21" xfId="0" applyFont="1" applyBorder="1" applyAlignment="1">
      <alignment horizontal="left" vertical="top"/>
    </xf>
    <xf numFmtId="0" fontId="10" fillId="0" borderId="22" xfId="0" applyFont="1" applyBorder="1" applyAlignment="1">
      <alignment vertical="center"/>
    </xf>
    <xf numFmtId="0" fontId="39" fillId="0" borderId="0" xfId="0" applyFont="1" applyAlignment="1">
      <alignment vertical="center" wrapText="1"/>
    </xf>
    <xf numFmtId="176" fontId="12" fillId="10" borderId="13" xfId="0" applyNumberFormat="1" applyFont="1" applyFill="1" applyBorder="1" applyAlignment="1">
      <alignment vertical="center"/>
    </xf>
    <xf numFmtId="0" fontId="6"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4" fillId="0" borderId="18" xfId="0" applyFont="1" applyBorder="1" applyAlignment="1">
      <alignment horizontal="right" vertical="center"/>
    </xf>
    <xf numFmtId="49" fontId="30"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10" fillId="0" borderId="18" xfId="0" applyFont="1" applyBorder="1" applyAlignment="1">
      <alignment horizontal="left" vertical="top"/>
    </xf>
    <xf numFmtId="179" fontId="6"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5" fillId="0" borderId="11" xfId="0" applyNumberFormat="1" applyFont="1" applyBorder="1" applyAlignment="1">
      <alignment horizontal="left"/>
    </xf>
    <xf numFmtId="0" fontId="12" fillId="0" borderId="0" xfId="0" applyFont="1" applyAlignment="1">
      <alignment horizontal="center" vertical="top"/>
    </xf>
    <xf numFmtId="0" fontId="6"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4" fillId="0" borderId="11" xfId="0" applyFont="1" applyBorder="1" applyAlignment="1">
      <alignment horizontal="right" vertical="center"/>
    </xf>
    <xf numFmtId="49" fontId="30"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10" fillId="0" borderId="11" xfId="0" applyFont="1" applyBorder="1" applyAlignment="1">
      <alignment horizontal="left" vertical="top"/>
    </xf>
    <xf numFmtId="176" fontId="12" fillId="10" borderId="0" xfId="0" applyNumberFormat="1" applyFont="1" applyFill="1" applyAlignment="1">
      <alignment vertical="center"/>
    </xf>
    <xf numFmtId="0" fontId="6"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6" fillId="2" borderId="19" xfId="0" applyFont="1" applyFill="1" applyBorder="1" applyAlignment="1" applyProtection="1">
      <alignment vertical="center"/>
      <protection locked="0"/>
    </xf>
    <xf numFmtId="0" fontId="6" fillId="0" borderId="19"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0" borderId="0" xfId="0" applyFont="1" applyAlignment="1">
      <alignment horizontal="center" vertical="top"/>
    </xf>
    <xf numFmtId="0" fontId="6" fillId="3" borderId="0" xfId="0" applyFont="1" applyFill="1" applyAlignment="1" applyProtection="1">
      <alignment horizontal="center" vertical="top"/>
      <protection locked="0"/>
    </xf>
    <xf numFmtId="0" fontId="6" fillId="0" borderId="0" xfId="0" applyFont="1" applyAlignment="1">
      <alignment horizontal="center" vertical="center"/>
    </xf>
    <xf numFmtId="0" fontId="0" fillId="0" borderId="23" xfId="0" applyBorder="1" applyAlignment="1">
      <alignment vertical="center"/>
    </xf>
    <xf numFmtId="14" fontId="6" fillId="0" borderId="19" xfId="0" applyNumberFormat="1" applyFont="1" applyBorder="1" applyAlignment="1">
      <alignment vertical="center"/>
    </xf>
    <xf numFmtId="0" fontId="38" fillId="2" borderId="11" xfId="0" applyFont="1" applyFill="1" applyBorder="1" applyAlignment="1" applyProtection="1">
      <alignment vertical="center"/>
      <protection locked="0"/>
    </xf>
    <xf numFmtId="14" fontId="40" fillId="0" borderId="11" xfId="0" applyNumberFormat="1" applyFont="1" applyBorder="1" applyAlignment="1">
      <alignment horizontal="right" vertical="center"/>
    </xf>
    <xf numFmtId="14" fontId="0" fillId="3" borderId="11" xfId="0" applyNumberFormat="1" applyFill="1" applyBorder="1" applyAlignment="1" applyProtection="1">
      <alignment vertical="center"/>
      <protection locked="0"/>
    </xf>
    <xf numFmtId="0" fontId="0" fillId="3" borderId="11" xfId="0" applyFill="1" applyBorder="1" applyAlignment="1" applyProtection="1">
      <alignment vertical="center"/>
      <protection locked="0"/>
    </xf>
    <xf numFmtId="0" fontId="0" fillId="3" borderId="12" xfId="0" applyFill="1" applyBorder="1" applyAlignment="1" applyProtection="1">
      <alignment vertical="center"/>
      <protection locked="0"/>
    </xf>
    <xf numFmtId="0" fontId="6" fillId="0" borderId="11" xfId="0" applyFont="1" applyBorder="1" applyAlignment="1">
      <alignment horizontal="center" vertical="top" wrapText="1"/>
    </xf>
    <xf numFmtId="0" fontId="0" fillId="0" borderId="11" xfId="0" applyBorder="1" applyAlignment="1">
      <alignment horizontal="center" vertical="top" wrapText="1"/>
    </xf>
    <xf numFmtId="49" fontId="6"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top" wrapText="1"/>
    </xf>
    <xf numFmtId="0" fontId="0" fillId="0" borderId="21" xfId="0" applyBorder="1" applyAlignment="1">
      <alignment horizontal="center" vertical="top" wrapText="1"/>
    </xf>
    <xf numFmtId="0" fontId="6" fillId="3" borderId="21" xfId="0" applyFont="1" applyFill="1" applyBorder="1" applyAlignment="1" applyProtection="1">
      <alignment horizontal="center" vertical="top"/>
      <protection locked="0"/>
    </xf>
    <xf numFmtId="0" fontId="6" fillId="0" borderId="21" xfId="0" applyFont="1" applyBorder="1" applyAlignment="1">
      <alignment horizontal="center" vertical="top"/>
    </xf>
    <xf numFmtId="0" fontId="6" fillId="0" borderId="24"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19" xfId="0" applyFont="1" applyBorder="1" applyAlignment="1">
      <alignment horizontal="center" vertical="center"/>
    </xf>
    <xf numFmtId="0" fontId="6" fillId="2" borderId="25"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2" xfId="0" applyBorder="1" applyAlignment="1" applyProtection="1">
      <alignment vertical="center"/>
      <protection locked="0"/>
    </xf>
    <xf numFmtId="0" fontId="41" fillId="0" borderId="0" xfId="0" applyFont="1" applyAlignment="1">
      <alignment horizontal="left"/>
    </xf>
    <xf numFmtId="0" fontId="6" fillId="6" borderId="0" xfId="0" applyFont="1" applyFill="1" applyAlignment="1">
      <alignment horizontal="left" vertical="center" indent="1"/>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10" fillId="0" borderId="27" xfId="0" applyFont="1" applyBorder="1" applyAlignment="1">
      <alignment vertical="center"/>
    </xf>
    <xf numFmtId="179" fontId="12" fillId="10" borderId="13" xfId="0" applyNumberFormat="1" applyFont="1" applyFill="1" applyBorder="1" applyAlignment="1">
      <alignment vertical="center"/>
    </xf>
    <xf numFmtId="0" fontId="43" fillId="0" borderId="0" xfId="0" applyFont="1" applyAlignment="1">
      <alignment vertical="center"/>
    </xf>
    <xf numFmtId="0" fontId="6" fillId="0" borderId="28"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5" fillId="6" borderId="3" xfId="0" applyFont="1" applyFill="1" applyBorder="1" applyAlignment="1">
      <alignment horizontal="right" vertical="center" wrapText="1"/>
    </xf>
    <xf numFmtId="0" fontId="17" fillId="3" borderId="3" xfId="0" applyFont="1" applyFill="1" applyBorder="1" applyAlignment="1" applyProtection="1">
      <alignment horizontal="center" vertical="center"/>
      <protection locked="0"/>
    </xf>
    <xf numFmtId="0" fontId="46" fillId="0" borderId="27" xfId="0" applyFont="1" applyBorder="1" applyAlignment="1">
      <alignment vertical="center"/>
    </xf>
    <xf numFmtId="0" fontId="47" fillId="0" borderId="0" xfId="0" applyFont="1" applyAlignment="1">
      <alignment vertical="center"/>
    </xf>
    <xf numFmtId="0" fontId="0" fillId="0" borderId="29"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48"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9" fillId="0" borderId="18" xfId="0" applyFont="1" applyBorder="1" applyAlignment="1">
      <alignment horizontal="left"/>
    </xf>
    <xf numFmtId="0" fontId="50" fillId="0" borderId="18" xfId="0" applyFont="1" applyBorder="1" applyAlignment="1">
      <alignment horizontal="right" vertical="top"/>
    </xf>
    <xf numFmtId="0" fontId="32" fillId="0" borderId="0" xfId="0" applyFont="1" applyAlignment="1">
      <alignment vertical="top" wrapText="1"/>
    </xf>
    <xf numFmtId="0" fontId="17" fillId="0" borderId="5" xfId="0" applyFont="1" applyBorder="1" applyAlignment="1">
      <alignment horizontal="center" vertical="center"/>
    </xf>
    <xf numFmtId="0" fontId="12" fillId="0" borderId="3" xfId="0" applyFont="1" applyBorder="1" applyAlignment="1">
      <alignment horizontal="center" vertical="center"/>
    </xf>
    <xf numFmtId="0" fontId="12" fillId="0" borderId="27" xfId="0" applyFont="1" applyBorder="1" applyAlignment="1">
      <alignment horizontal="center" vertical="center"/>
    </xf>
    <xf numFmtId="0" fontId="17" fillId="2" borderId="5" xfId="0" applyFont="1" applyFill="1" applyBorder="1" applyAlignment="1" applyProtection="1">
      <alignment vertical="top"/>
      <protection locked="0"/>
    </xf>
    <xf numFmtId="0" fontId="6" fillId="0" borderId="3" xfId="0" applyFont="1" applyBorder="1" applyAlignment="1" applyProtection="1">
      <alignment vertical="top"/>
      <protection locked="0"/>
    </xf>
    <xf numFmtId="0" fontId="47" fillId="0" borderId="3" xfId="0" applyFont="1" applyBorder="1" applyAlignment="1">
      <alignment vertical="top"/>
    </xf>
    <xf numFmtId="0" fontId="50" fillId="0" borderId="3" xfId="0" applyFont="1" applyBorder="1" applyAlignment="1">
      <alignment horizontal="right" vertical="top"/>
    </xf>
    <xf numFmtId="0" fontId="51" fillId="0" borderId="27" xfId="0" applyFont="1" applyBorder="1" applyAlignment="1">
      <alignment horizontal="right" vertical="top"/>
    </xf>
    <xf numFmtId="176" fontId="12" fillId="0" borderId="13" xfId="0" applyNumberFormat="1" applyFont="1" applyBorder="1" applyAlignment="1">
      <alignment vertical="center"/>
    </xf>
    <xf numFmtId="0" fontId="52" fillId="0" borderId="0" xfId="0" applyFont="1" applyAlignment="1">
      <alignment horizontal="right" vertical="center"/>
    </xf>
    <xf numFmtId="0" fontId="53" fillId="0" borderId="5" xfId="0" applyFont="1" applyBorder="1" applyAlignment="1">
      <alignment horizontal="center" vertical="center" shrinkToFit="1"/>
    </xf>
    <xf numFmtId="0" fontId="54" fillId="0" borderId="3" xfId="0" applyFont="1" applyBorder="1" applyAlignment="1">
      <alignment vertical="center"/>
    </xf>
    <xf numFmtId="0" fontId="54" fillId="0" borderId="27" xfId="0" applyFont="1" applyBorder="1" applyAlignment="1">
      <alignment vertical="center"/>
    </xf>
    <xf numFmtId="0" fontId="6" fillId="3" borderId="5" xfId="0" applyFont="1" applyFill="1" applyBorder="1" applyAlignment="1" applyProtection="1">
      <alignment horizontal="center" vertical="center"/>
      <protection locked="0"/>
    </xf>
    <xf numFmtId="0" fontId="0" fillId="0" borderId="3" xfId="0" applyBorder="1" applyAlignment="1">
      <alignment vertical="center"/>
    </xf>
    <xf numFmtId="0" fontId="30" fillId="0" borderId="3" xfId="0" applyFont="1" applyBorder="1" applyAlignment="1">
      <alignment horizontal="center" vertical="top"/>
    </xf>
    <xf numFmtId="0" fontId="10" fillId="0" borderId="3" xfId="0" applyFont="1" applyBorder="1" applyAlignment="1">
      <alignment horizontal="left" vertical="top"/>
    </xf>
    <xf numFmtId="0" fontId="10" fillId="0" borderId="30" xfId="0" applyFont="1" applyBorder="1" applyAlignment="1">
      <alignment vertical="center"/>
    </xf>
    <xf numFmtId="0" fontId="21" fillId="0" borderId="0" xfId="0" applyFont="1" applyAlignment="1">
      <alignment vertical="center"/>
    </xf>
    <xf numFmtId="0" fontId="55" fillId="10" borderId="1" xfId="0" applyFont="1" applyFill="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7" xfId="0" applyBorder="1" applyAlignment="1">
      <alignment vertical="center"/>
    </xf>
    <xf numFmtId="0" fontId="6" fillId="3" borderId="5" xfId="0" applyFont="1" applyFill="1" applyBorder="1" applyAlignment="1" applyProtection="1">
      <alignment horizontal="left" vertical="center" shrinkToFit="1"/>
      <protection locked="0"/>
    </xf>
    <xf numFmtId="0" fontId="0" fillId="0" borderId="3" xfId="0" applyBorder="1" applyAlignment="1" applyProtection="1">
      <alignment horizontal="left" shrinkToFit="1"/>
      <protection locked="0"/>
    </xf>
    <xf numFmtId="0" fontId="0" fillId="0" borderId="30" xfId="0" applyBorder="1" applyAlignment="1" applyProtection="1">
      <alignment horizontal="left" shrinkToFit="1"/>
      <protection locked="0"/>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6" fillId="2" borderId="31"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56" fillId="0" borderId="3" xfId="0" applyFont="1" applyBorder="1" applyAlignment="1">
      <alignment horizontal="right" vertical="center"/>
    </xf>
    <xf numFmtId="0" fontId="57" fillId="0" borderId="3" xfId="0" applyFont="1" applyBorder="1" applyAlignment="1">
      <alignment horizontal="right" vertical="center"/>
    </xf>
    <xf numFmtId="0" fontId="58" fillId="0" borderId="32" xfId="0" applyFont="1" applyBorder="1" applyAlignment="1">
      <alignment horizontal="left" vertical="center" wrapText="1"/>
    </xf>
    <xf numFmtId="0" fontId="58" fillId="0" borderId="32" xfId="0" applyFont="1" applyBorder="1" applyAlignment="1">
      <alignment vertical="center" wrapText="1"/>
    </xf>
    <xf numFmtId="0" fontId="58" fillId="0" borderId="33" xfId="0" applyFont="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 xfId="0" applyBorder="1" applyAlignment="1">
      <alignment horizontal="left" vertical="center"/>
    </xf>
    <xf numFmtId="0" fontId="0" fillId="0" borderId="30" xfId="0" applyBorder="1" applyAlignment="1">
      <alignment vertical="center"/>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4" fillId="0" borderId="3" xfId="0" applyFont="1" applyBorder="1" applyAlignment="1">
      <alignment horizontal="right" vertical="center"/>
    </xf>
    <xf numFmtId="49" fontId="30"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55" fillId="0" borderId="1" xfId="0" applyFont="1" applyBorder="1" applyAlignment="1">
      <alignment horizontal="center" vertical="center"/>
    </xf>
    <xf numFmtId="0" fontId="15" fillId="2" borderId="5" xfId="0" applyFont="1" applyFill="1" applyBorder="1" applyAlignment="1" applyProtection="1">
      <alignment horizontal="left" vertical="center" indent="1"/>
      <protection locked="0"/>
    </xf>
    <xf numFmtId="0" fontId="38" fillId="0" borderId="3" xfId="0" applyFont="1" applyBorder="1" applyAlignment="1" applyProtection="1">
      <alignment horizontal="left" vertical="center" indent="1"/>
      <protection locked="0"/>
    </xf>
    <xf numFmtId="0" fontId="19" fillId="0" borderId="0" xfId="0" applyFont="1" applyAlignment="1">
      <alignment vertical="center" wrapText="1"/>
    </xf>
    <xf numFmtId="0" fontId="6" fillId="3" borderId="5" xfId="0" applyFont="1" applyFill="1" applyBorder="1" applyAlignment="1" applyProtection="1">
      <alignment vertical="center"/>
      <protection locked="0"/>
    </xf>
    <xf numFmtId="0" fontId="0" fillId="0" borderId="30" xfId="0" applyBorder="1" applyAlignment="1" applyProtection="1">
      <alignment vertical="center"/>
      <protection locked="0"/>
    </xf>
    <xf numFmtId="0" fontId="6" fillId="3" borderId="34"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1" xfId="0" applyFont="1" applyBorder="1" applyAlignment="1">
      <alignment vertical="center"/>
    </xf>
    <xf numFmtId="0" fontId="6" fillId="3" borderId="18" xfId="0" applyFont="1" applyFill="1" applyBorder="1" applyAlignment="1" applyProtection="1">
      <alignment horizontal="center" vertical="top"/>
      <protection locked="0"/>
    </xf>
    <xf numFmtId="0" fontId="6" fillId="0" borderId="18" xfId="0" applyFont="1" applyBorder="1" applyAlignment="1" applyProtection="1">
      <alignment horizontal="center" vertical="center"/>
      <protection locked="0"/>
    </xf>
    <xf numFmtId="0" fontId="6" fillId="3" borderId="16" xfId="0" applyFont="1" applyFill="1" applyBorder="1" applyAlignment="1" applyProtection="1">
      <alignment horizontal="center" vertical="top"/>
      <protection locked="0"/>
    </xf>
    <xf numFmtId="0" fontId="6" fillId="0" borderId="16" xfId="0" applyFont="1" applyBorder="1" applyAlignment="1">
      <alignment horizontal="center" vertical="center"/>
    </xf>
    <xf numFmtId="0" fontId="0" fillId="0" borderId="17" xfId="0" applyBorder="1" applyAlignment="1">
      <alignment vertical="center"/>
    </xf>
    <xf numFmtId="176" fontId="59" fillId="0" borderId="13" xfId="0" applyNumberFormat="1" applyFont="1" applyBorder="1" applyAlignment="1">
      <alignment vertical="center"/>
    </xf>
    <xf numFmtId="0" fontId="0" fillId="0" borderId="27" xfId="0" applyBorder="1" applyAlignment="1" applyProtection="1">
      <alignment vertical="center"/>
      <protection locked="0"/>
    </xf>
    <xf numFmtId="176" fontId="59" fillId="10" borderId="13" xfId="0" applyNumberFormat="1" applyFont="1" applyFill="1" applyBorder="1" applyAlignment="1">
      <alignment vertical="center"/>
    </xf>
    <xf numFmtId="0" fontId="6" fillId="2" borderId="35"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60" fillId="2" borderId="13" xfId="0" applyNumberFormat="1" applyFont="1" applyFill="1" applyBorder="1" applyAlignment="1">
      <alignment vertical="center"/>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0"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4" fillId="0" borderId="3" xfId="0" applyFont="1" applyBorder="1" applyAlignment="1">
      <alignment horizontal="left" vertical="top"/>
    </xf>
    <xf numFmtId="0" fontId="31" fillId="6" borderId="12" xfId="0" applyFont="1" applyFill="1" applyBorder="1" applyAlignment="1">
      <alignment vertical="center"/>
    </xf>
    <xf numFmtId="0" fontId="31" fillId="0" borderId="0" xfId="0" applyFont="1" applyAlignment="1" applyProtection="1">
      <alignment vertical="center"/>
      <protection hidden="1"/>
    </xf>
    <xf numFmtId="0" fontId="6" fillId="0" borderId="36" xfId="0" applyFont="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26" xfId="0" applyFill="1" applyBorder="1" applyAlignment="1" applyProtection="1">
      <alignment vertical="center"/>
      <protection locked="0"/>
    </xf>
    <xf numFmtId="0" fontId="6" fillId="3" borderId="38" xfId="0" applyFont="1" applyFill="1" applyBorder="1" applyAlignment="1" applyProtection="1">
      <alignment vertical="center"/>
      <protection locked="0"/>
    </xf>
    <xf numFmtId="0" fontId="6" fillId="11" borderId="19" xfId="0" applyFont="1" applyFill="1" applyBorder="1" applyAlignment="1" applyProtection="1">
      <alignment horizontal="left" vertical="center"/>
      <protection locked="0"/>
    </xf>
    <xf numFmtId="0" fontId="0" fillId="11" borderId="11" xfId="0" applyFill="1" applyBorder="1" applyAlignment="1" applyProtection="1">
      <alignment horizontal="left" vertical="center"/>
      <protection locked="0"/>
    </xf>
    <xf numFmtId="176" fontId="12" fillId="11" borderId="13" xfId="0" applyNumberFormat="1" applyFont="1" applyFill="1" applyBorder="1" applyAlignment="1">
      <alignment vertical="center"/>
    </xf>
    <xf numFmtId="0" fontId="10" fillId="0" borderId="0" xfId="0" applyFont="1" applyAlignment="1" applyProtection="1">
      <alignment vertical="center"/>
      <protection hidden="1"/>
    </xf>
    <xf numFmtId="0" fontId="6" fillId="2" borderId="24" xfId="0" applyFont="1" applyFill="1" applyBorder="1" applyAlignment="1" applyProtection="1">
      <alignment horizontal="left" vertical="center" indent="1"/>
      <protection locked="0"/>
    </xf>
    <xf numFmtId="0" fontId="0" fillId="2" borderId="3" xfId="0" applyFill="1" applyBorder="1" applyAlignment="1" applyProtection="1">
      <alignment horizontal="left" vertical="center" indent="1"/>
      <protection locked="0"/>
    </xf>
    <xf numFmtId="0" fontId="0" fillId="2" borderId="30" xfId="0" applyFill="1" applyBorder="1" applyAlignment="1" applyProtection="1">
      <alignment horizontal="left" vertical="center" indent="1"/>
      <protection locked="0"/>
    </xf>
    <xf numFmtId="0" fontId="6"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10" fillId="6" borderId="27" xfId="0" applyFont="1" applyFill="1" applyBorder="1" applyAlignment="1">
      <alignment vertical="center"/>
    </xf>
    <xf numFmtId="0" fontId="6" fillId="0" borderId="39" xfId="0" applyFont="1" applyBorder="1" applyAlignment="1">
      <alignment horizontal="center" vertical="center" shrinkToFit="1"/>
    </xf>
    <xf numFmtId="0" fontId="61" fillId="0" borderId="27"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7" xfId="0" applyBorder="1" applyAlignment="1" applyProtection="1">
      <alignment vertical="center" wrapText="1"/>
      <protection locked="0"/>
    </xf>
    <xf numFmtId="176" fontId="12" fillId="5" borderId="13" xfId="0" applyNumberFormat="1" applyFont="1" applyFill="1" applyBorder="1" applyAlignment="1">
      <alignment vertical="center"/>
    </xf>
    <xf numFmtId="0" fontId="6" fillId="0" borderId="0" xfId="0" applyFont="1" applyAlignment="1">
      <alignment vertical="center"/>
    </xf>
    <xf numFmtId="0" fontId="15" fillId="0" borderId="0" xfId="0" applyFont="1" applyAlignment="1" applyProtection="1">
      <alignment vertical="center"/>
      <protection locked="0"/>
    </xf>
    <xf numFmtId="0" fontId="0" fillId="0" borderId="0" xfId="0" applyAlignment="1">
      <alignment vertical="center"/>
    </xf>
    <xf numFmtId="0" fontId="62" fillId="0" borderId="0" xfId="0" applyFont="1" applyAlignment="1">
      <alignment vertical="center"/>
    </xf>
    <xf numFmtId="0" fontId="63" fillId="0" borderId="0" xfId="0" applyFont="1" applyAlignment="1" applyProtection="1">
      <alignment vertical="center" wrapText="1"/>
      <protection locked="0"/>
    </xf>
    <xf numFmtId="0" fontId="35" fillId="0" borderId="0" xfId="0" applyFont="1" applyAlignment="1">
      <alignment vertical="center" wrapText="1"/>
    </xf>
    <xf numFmtId="0" fontId="64" fillId="0" borderId="0" xfId="0" applyFont="1" applyAlignment="1">
      <alignment vertical="center"/>
    </xf>
    <xf numFmtId="0" fontId="15" fillId="0" borderId="0" xfId="0" applyFont="1" applyAlignment="1">
      <alignment vertical="center"/>
    </xf>
    <xf numFmtId="0" fontId="65" fillId="0" borderId="19" xfId="0" applyFont="1" applyBorder="1" applyAlignment="1">
      <alignment vertical="center" wrapText="1"/>
    </xf>
    <xf numFmtId="0" fontId="65" fillId="0" borderId="11" xfId="0" applyFont="1" applyBorder="1" applyAlignment="1">
      <alignment vertical="center" wrapText="1"/>
    </xf>
    <xf numFmtId="0" fontId="65" fillId="0" borderId="12" xfId="0" applyFont="1" applyBorder="1" applyAlignment="1">
      <alignment vertical="center" wrapText="1"/>
    </xf>
    <xf numFmtId="0" fontId="64" fillId="0" borderId="16" xfId="0" applyFont="1" applyBorder="1" applyAlignment="1">
      <alignment wrapText="1"/>
    </xf>
    <xf numFmtId="0" fontId="66" fillId="0" borderId="0" xfId="0" applyFont="1" applyAlignment="1">
      <alignment vertical="center"/>
    </xf>
    <xf numFmtId="176" fontId="12"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67" fillId="0" borderId="0" xfId="0" applyFont="1" applyAlignment="1">
      <alignment vertical="center" shrinkToFit="1"/>
    </xf>
    <xf numFmtId="0" fontId="68" fillId="0" borderId="0" xfId="0" applyFont="1" applyAlignment="1">
      <alignment vertical="center" wrapText="1"/>
    </xf>
    <xf numFmtId="0" fontId="12" fillId="11" borderId="0" xfId="0" applyFont="1" applyFill="1" applyAlignment="1" applyProtection="1">
      <alignment vertical="center"/>
      <protection locked="0"/>
    </xf>
    <xf numFmtId="0" fontId="15" fillId="0" borderId="0" xfId="0" applyFont="1" applyAlignment="1">
      <alignment vertical="center"/>
    </xf>
    <xf numFmtId="0" fontId="6" fillId="0" borderId="0" xfId="0" applyFont="1" applyAlignment="1">
      <alignment horizontal="center" vertical="center"/>
    </xf>
    <xf numFmtId="0" fontId="69" fillId="0" borderId="0" xfId="0" applyFont="1" applyAlignment="1">
      <alignment vertical="center"/>
    </xf>
    <xf numFmtId="0" fontId="70"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6" fillId="0" borderId="40" xfId="0" applyFont="1" applyBorder="1" applyAlignment="1">
      <alignment horizontal="center" vertical="center"/>
    </xf>
    <xf numFmtId="0" fontId="71" fillId="0" borderId="0" xfId="0" applyFont="1" applyAlignment="1">
      <alignment horizontal="right" vertical="top"/>
    </xf>
    <xf numFmtId="0" fontId="14" fillId="0" borderId="0" xfId="0" applyFont="1" applyAlignment="1">
      <alignment vertical="center"/>
    </xf>
    <xf numFmtId="0" fontId="6" fillId="0" borderId="41" xfId="0" applyFont="1" applyBorder="1" applyAlignment="1">
      <alignment horizontal="center" vertical="center"/>
    </xf>
    <xf numFmtId="0" fontId="72" fillId="0" borderId="0" xfId="0" applyFont="1" applyAlignment="1">
      <alignment vertical="center"/>
    </xf>
    <xf numFmtId="0" fontId="73" fillId="0" borderId="0" xfId="0" applyFont="1" applyAlignment="1">
      <alignment vertical="center"/>
    </xf>
    <xf numFmtId="0" fontId="74" fillId="0" borderId="0" xfId="0" applyFont="1" applyAlignment="1">
      <alignment vertical="center"/>
    </xf>
    <xf numFmtId="0" fontId="76" fillId="0" borderId="0" xfId="0" applyFont="1" applyAlignment="1">
      <alignment vertical="center"/>
    </xf>
    <xf numFmtId="0" fontId="0" fillId="0" borderId="2" xfId="0" applyBorder="1" applyAlignment="1">
      <alignment vertical="center"/>
    </xf>
    <xf numFmtId="0" fontId="30" fillId="0" borderId="19" xfId="0" applyFont="1" applyBorder="1" applyAlignment="1">
      <alignment vertical="center"/>
    </xf>
    <xf numFmtId="0" fontId="0" fillId="0" borderId="11" xfId="0" applyBorder="1" applyAlignment="1">
      <alignment vertical="center"/>
    </xf>
    <xf numFmtId="0" fontId="77" fillId="0" borderId="0" xfId="2" applyFont="1" applyAlignment="1">
      <alignment horizontal="center" shrinkToFit="1"/>
    </xf>
    <xf numFmtId="0" fontId="78" fillId="0" borderId="0" xfId="2" applyFont="1" applyAlignment="1">
      <alignment horizontal="center" shrinkToFit="1"/>
    </xf>
    <xf numFmtId="0" fontId="30" fillId="0" borderId="0" xfId="2" applyAlignment="1">
      <alignment vertical="center"/>
    </xf>
    <xf numFmtId="0" fontId="79" fillId="0" borderId="0" xfId="2" applyFont="1" applyAlignment="1">
      <alignment horizontal="center" vertical="center" shrinkToFit="1"/>
    </xf>
    <xf numFmtId="0" fontId="30" fillId="0" borderId="0" xfId="2" applyAlignment="1">
      <alignment horizontal="center" vertical="center" shrinkToFit="1"/>
    </xf>
    <xf numFmtId="0" fontId="29" fillId="0" borderId="21" xfId="2" applyFont="1" applyBorder="1" applyAlignment="1">
      <alignment horizontal="left" vertical="center"/>
    </xf>
    <xf numFmtId="0" fontId="29" fillId="0" borderId="0" xfId="2" applyFont="1" applyAlignment="1">
      <alignment horizontal="left" vertical="center"/>
    </xf>
    <xf numFmtId="0" fontId="6" fillId="0" borderId="0" xfId="2" applyFont="1" applyAlignment="1">
      <alignment horizontal="center" vertical="center"/>
    </xf>
    <xf numFmtId="0" fontId="6" fillId="0" borderId="26" xfId="2" applyFont="1" applyBorder="1" applyAlignment="1">
      <alignment horizontal="right" vertical="center"/>
    </xf>
    <xf numFmtId="0" fontId="30" fillId="0" borderId="26" xfId="2" applyBorder="1" applyAlignment="1">
      <alignment horizontal="right" vertical="center"/>
    </xf>
    <xf numFmtId="0" fontId="6" fillId="0" borderId="1" xfId="2" applyFont="1" applyBorder="1" applyAlignment="1">
      <alignment horizontal="center" vertical="center"/>
    </xf>
    <xf numFmtId="0" fontId="15" fillId="0" borderId="5" xfId="2" applyFont="1" applyBorder="1" applyAlignment="1">
      <alignment horizontal="center" vertical="center"/>
    </xf>
    <xf numFmtId="176" fontId="14" fillId="0" borderId="11" xfId="2" applyNumberFormat="1" applyFont="1" applyBorder="1" applyAlignment="1">
      <alignment horizontal="left" vertical="center"/>
    </xf>
    <xf numFmtId="0" fontId="30" fillId="0" borderId="11" xfId="2" applyBorder="1" applyAlignment="1">
      <alignment horizontal="left" vertical="center"/>
    </xf>
    <xf numFmtId="0" fontId="2" fillId="0" borderId="12" xfId="2" applyFont="1" applyBorder="1" applyAlignment="1">
      <alignment vertical="center"/>
    </xf>
    <xf numFmtId="0" fontId="30" fillId="0" borderId="17" xfId="2" applyBorder="1" applyAlignment="1">
      <alignment vertical="center"/>
    </xf>
    <xf numFmtId="179" fontId="6" fillId="0" borderId="35" xfId="2" applyNumberFormat="1" applyFont="1" applyBorder="1" applyAlignment="1">
      <alignment horizontal="center" vertical="center" wrapText="1"/>
    </xf>
    <xf numFmtId="0" fontId="30" fillId="0" borderId="21" xfId="2" applyBorder="1" applyAlignment="1">
      <alignment vertical="center" wrapText="1"/>
    </xf>
    <xf numFmtId="180" fontId="35" fillId="0" borderId="21" xfId="2" applyNumberFormat="1" applyFont="1" applyBorder="1" applyAlignment="1">
      <alignment horizontal="left" vertical="center" wrapText="1"/>
    </xf>
    <xf numFmtId="0" fontId="30" fillId="0" borderId="21" xfId="2" applyBorder="1" applyAlignment="1">
      <alignment horizontal="left" vertical="center" wrapText="1"/>
    </xf>
    <xf numFmtId="0" fontId="30" fillId="0" borderId="21" xfId="2" applyBorder="1" applyAlignment="1">
      <alignment vertical="center"/>
    </xf>
    <xf numFmtId="0" fontId="30" fillId="0" borderId="27" xfId="2" applyBorder="1" applyAlignment="1">
      <alignment vertical="center"/>
    </xf>
    <xf numFmtId="0" fontId="6" fillId="0" borderId="5" xfId="2" applyFont="1" applyBorder="1" applyAlignment="1">
      <alignment horizontal="left" vertical="center" wrapText="1" indent="1"/>
    </xf>
    <xf numFmtId="0" fontId="30" fillId="0" borderId="3" xfId="2" applyBorder="1" applyAlignment="1">
      <alignment horizontal="left" vertical="center" wrapText="1" indent="1"/>
    </xf>
    <xf numFmtId="0" fontId="30" fillId="0" borderId="30" xfId="2" applyBorder="1" applyAlignment="1">
      <alignment horizontal="left" vertical="center" wrapText="1" indent="1"/>
    </xf>
    <xf numFmtId="0" fontId="6" fillId="0" borderId="1" xfId="2" applyFont="1" applyBorder="1" applyAlignment="1">
      <alignment horizontal="center" vertical="center" wrapText="1"/>
    </xf>
    <xf numFmtId="0" fontId="6" fillId="0" borderId="5" xfId="2" applyFont="1" applyBorder="1" applyAlignment="1">
      <alignment horizontal="center" vertical="center" wrapText="1"/>
    </xf>
    <xf numFmtId="176" fontId="14" fillId="0" borderId="11" xfId="2" applyNumberFormat="1" applyFont="1" applyBorder="1" applyAlignment="1">
      <alignment horizontal="left" vertical="center" indent="1"/>
    </xf>
    <xf numFmtId="0" fontId="30" fillId="0" borderId="11" xfId="2" applyBorder="1" applyAlignment="1">
      <alignment horizontal="left" vertical="center" indent="1"/>
    </xf>
    <xf numFmtId="0" fontId="6" fillId="0" borderId="3" xfId="2" applyFont="1" applyBorder="1" applyAlignment="1">
      <alignment horizontal="left" vertical="center"/>
    </xf>
    <xf numFmtId="176" fontId="14" fillId="0" borderId="11" xfId="2" applyNumberFormat="1" applyFont="1" applyBorder="1" applyAlignment="1">
      <alignment horizontal="left" vertical="center" indent="1"/>
    </xf>
    <xf numFmtId="0" fontId="2" fillId="0" borderId="3" xfId="2" applyFont="1" applyBorder="1" applyAlignment="1">
      <alignment horizontal="center" vertical="top" wrapText="1"/>
    </xf>
    <xf numFmtId="0" fontId="6" fillId="0" borderId="27" xfId="2" applyFont="1" applyBorder="1" applyAlignment="1">
      <alignment horizontal="center" vertical="center"/>
    </xf>
    <xf numFmtId="0" fontId="6" fillId="0" borderId="1" xfId="2" applyFont="1" applyBorder="1" applyAlignment="1">
      <alignment horizontal="center" vertical="center" shrinkToFit="1"/>
    </xf>
    <xf numFmtId="0" fontId="6" fillId="0" borderId="42" xfId="2" applyFont="1" applyBorder="1" applyAlignment="1">
      <alignment horizontal="center" vertical="center"/>
    </xf>
    <xf numFmtId="0" fontId="14" fillId="0" borderId="3" xfId="2" applyFont="1" applyBorder="1" applyAlignment="1">
      <alignment horizontal="right" vertical="center"/>
    </xf>
    <xf numFmtId="49" fontId="30" fillId="0" borderId="3" xfId="2" applyNumberFormat="1" applyBorder="1" applyAlignment="1">
      <alignment horizontal="center" vertical="top"/>
    </xf>
    <xf numFmtId="0" fontId="10" fillId="0" borderId="27" xfId="2" applyFont="1" applyBorder="1" applyAlignment="1">
      <alignment horizontal="left" vertical="top"/>
    </xf>
    <xf numFmtId="0" fontId="6" fillId="0" borderId="5" xfId="2" applyFont="1" applyBorder="1" applyAlignment="1">
      <alignment horizontal="center" vertical="center" shrinkToFit="1"/>
    </xf>
    <xf numFmtId="0" fontId="14" fillId="0" borderId="3" xfId="2" applyFont="1" applyBorder="1" applyAlignment="1">
      <alignment horizontal="right" vertical="center" wrapText="1"/>
    </xf>
    <xf numFmtId="0" fontId="30" fillId="0" borderId="3" xfId="2" applyBorder="1" applyAlignment="1">
      <alignment horizontal="center" vertical="top"/>
    </xf>
    <xf numFmtId="0" fontId="10" fillId="0" borderId="27" xfId="2" applyFont="1" applyBorder="1" applyAlignment="1">
      <alignment horizontal="left" vertical="top" wrapText="1"/>
    </xf>
    <xf numFmtId="0" fontId="80" fillId="0" borderId="0" xfId="2" applyFont="1" applyAlignment="1">
      <alignment horizontal="left"/>
    </xf>
    <xf numFmtId="0" fontId="6" fillId="0" borderId="0" xfId="2" applyFont="1" applyAlignment="1">
      <alignment horizontal="left" vertical="center" indent="1"/>
    </xf>
    <xf numFmtId="0" fontId="30" fillId="0" borderId="0" xfId="2" applyAlignment="1">
      <alignment horizontal="left" vertical="center" indent="1"/>
    </xf>
    <xf numFmtId="0" fontId="6" fillId="0" borderId="5" xfId="2" applyFont="1" applyBorder="1" applyAlignment="1">
      <alignment horizontal="center" vertical="center" wrapText="1"/>
    </xf>
    <xf numFmtId="0" fontId="30" fillId="0" borderId="3" xfId="2" applyBorder="1" applyAlignment="1">
      <alignment vertical="center" wrapText="1"/>
    </xf>
    <xf numFmtId="0" fontId="30" fillId="0" borderId="27" xfId="2" applyBorder="1" applyAlignment="1">
      <alignment vertical="center" wrapText="1"/>
    </xf>
    <xf numFmtId="0" fontId="30" fillId="0" borderId="3" xfId="2" applyBorder="1" applyAlignment="1">
      <alignment horizontal="left" vertical="center" wrapText="1"/>
    </xf>
    <xf numFmtId="0" fontId="27" fillId="0" borderId="27" xfId="2" applyFont="1" applyBorder="1" applyAlignment="1">
      <alignment horizontal="left" vertical="center"/>
    </xf>
    <xf numFmtId="0" fontId="81" fillId="0" borderId="18" xfId="2" applyFont="1" applyBorder="1" applyAlignment="1">
      <alignment horizontal="left"/>
    </xf>
    <xf numFmtId="0" fontId="49" fillId="0" borderId="0" xfId="2" applyFont="1" applyAlignment="1">
      <alignment horizontal="left"/>
    </xf>
    <xf numFmtId="0" fontId="6" fillId="0" borderId="0" xfId="2" applyFont="1" applyAlignment="1">
      <alignment horizontal="left" vertical="top"/>
    </xf>
    <xf numFmtId="0" fontId="30" fillId="0" borderId="0" xfId="2" applyAlignment="1">
      <alignment horizontal="left" vertical="top"/>
    </xf>
    <xf numFmtId="0" fontId="6" fillId="0" borderId="24" xfId="2" applyFont="1" applyBorder="1" applyAlignment="1">
      <alignment vertical="center" wrapText="1"/>
    </xf>
    <xf numFmtId="0" fontId="30" fillId="0" borderId="30" xfId="2" applyBorder="1" applyAlignment="1">
      <alignment vertical="center" wrapText="1"/>
    </xf>
    <xf numFmtId="0" fontId="6" fillId="0" borderId="40" xfId="2" applyFont="1" applyBorder="1" applyAlignment="1">
      <alignment horizontal="center" vertical="center"/>
    </xf>
    <xf numFmtId="0" fontId="82" fillId="0" borderId="32" xfId="2" applyFont="1" applyBorder="1" applyAlignment="1">
      <alignment vertical="center" wrapText="1"/>
    </xf>
    <xf numFmtId="0" fontId="30" fillId="0" borderId="32" xfId="2" applyBorder="1" applyAlignment="1">
      <alignment vertical="center" wrapText="1"/>
    </xf>
    <xf numFmtId="0" fontId="30" fillId="0" borderId="33" xfId="2" applyBorder="1" applyAlignment="1">
      <alignment vertical="center" wrapText="1"/>
    </xf>
    <xf numFmtId="0" fontId="6" fillId="0" borderId="6" xfId="2" applyFont="1" applyBorder="1" applyAlignment="1">
      <alignment vertical="top"/>
    </xf>
    <xf numFmtId="0" fontId="6" fillId="0" borderId="16" xfId="2" applyFont="1" applyBorder="1" applyAlignment="1">
      <alignment vertical="top"/>
    </xf>
    <xf numFmtId="0" fontId="30" fillId="0" borderId="16" xfId="2" applyBorder="1" applyAlignment="1">
      <alignment vertical="top"/>
    </xf>
    <xf numFmtId="0" fontId="30" fillId="0" borderId="17" xfId="2" applyBorder="1" applyAlignment="1">
      <alignment vertical="top"/>
    </xf>
    <xf numFmtId="0" fontId="6" fillId="0" borderId="7" xfId="2" applyFont="1" applyBorder="1" applyAlignment="1">
      <alignment vertical="top"/>
    </xf>
    <xf numFmtId="0" fontId="6" fillId="0" borderId="0" xfId="2" applyFont="1" applyAlignment="1">
      <alignment vertical="top"/>
    </xf>
    <xf numFmtId="0" fontId="30" fillId="0" borderId="0" xfId="2" applyAlignment="1">
      <alignment vertical="top"/>
    </xf>
    <xf numFmtId="0" fontId="30" fillId="0" borderId="23" xfId="2" applyBorder="1" applyAlignment="1">
      <alignment vertical="top"/>
    </xf>
    <xf numFmtId="0" fontId="6" fillId="0" borderId="7" xfId="2" applyFont="1" applyBorder="1" applyAlignment="1">
      <alignment vertical="top" wrapText="1"/>
    </xf>
    <xf numFmtId="0" fontId="83" fillId="0" borderId="0" xfId="2" applyFont="1" applyAlignment="1">
      <alignment horizontal="right"/>
    </xf>
    <xf numFmtId="0" fontId="6" fillId="0" borderId="25" xfId="2" applyFont="1" applyBorder="1" applyAlignment="1">
      <alignment horizontal="center" vertical="center"/>
    </xf>
    <xf numFmtId="0" fontId="6" fillId="0" borderId="26" xfId="2" applyFont="1" applyBorder="1" applyAlignment="1">
      <alignment horizontal="center" vertical="center"/>
    </xf>
    <xf numFmtId="0" fontId="30" fillId="0" borderId="26" xfId="2" applyBorder="1" applyAlignment="1">
      <alignment vertical="center"/>
    </xf>
    <xf numFmtId="0" fontId="30" fillId="0" borderId="22" xfId="2" applyBorder="1" applyAlignment="1">
      <alignment vertical="center"/>
    </xf>
    <xf numFmtId="182" fontId="84" fillId="0" borderId="0" xfId="2" applyNumberFormat="1" applyFont="1" applyAlignment="1">
      <alignment vertical="center"/>
    </xf>
    <xf numFmtId="0" fontId="10" fillId="0" borderId="0" xfId="2" applyFont="1" applyAlignment="1">
      <alignment vertical="center"/>
    </xf>
  </cellXfs>
  <cellStyles count="3">
    <cellStyle name="ハイパーリンク" xfId="1" builtinId="8"/>
    <cellStyle name="標準" xfId="0" builtinId="0"/>
    <cellStyle name="標準 2" xfId="2" xr:uid="{453DDABA-FBF9-4B8D-ABB9-F024445501A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FF00"/>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3" lockText="1" noThreeD="1"/>
</file>

<file path=xl/ctrlProps/ctrlProp101.xml><?xml version="1.0" encoding="utf-8"?>
<formControlPr xmlns="http://schemas.microsoft.com/office/spreadsheetml/2009/9/main" objectType="CheckBox" fmlaLink="$T$73"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3" lockText="1" noThreeD="1"/>
</file>

<file path=xl/ctrlProps/ctrlProp106.xml><?xml version="1.0" encoding="utf-8"?>
<formControlPr xmlns="http://schemas.microsoft.com/office/spreadsheetml/2009/9/main" objectType="CheckBox" fmlaLink="$T$73"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3"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3"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3" lockText="1" noThreeD="1"/>
</file>

<file path=xl/ctrlProps/ctrlProp115.xml><?xml version="1.0" encoding="utf-8"?>
<formControlPr xmlns="http://schemas.microsoft.com/office/spreadsheetml/2009/9/main" objectType="CheckBox" fmlaLink="$T$73"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3"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3"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checked="Checked"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checked="Checked"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30.xml><?xml version="1.0" encoding="utf-8"?>
<formControlPr xmlns="http://schemas.microsoft.com/office/spreadsheetml/2009/9/main" objectType="CheckBox" checked="Checked"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checked="Checked"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checked="Checked"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checked="Checked"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checked="Checked"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checked="Checked"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50.xml><?xml version="1.0" encoding="utf-8"?>
<formControlPr xmlns="http://schemas.microsoft.com/office/spreadsheetml/2009/9/main" objectType="CheckBox" checked="Checked"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checked="Checked"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checked="Checked"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checked="Checked"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checked="Checked"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checked="Checked" fmlaLink="#REF!" lockText="1" noThreeD="1"/>
</file>

<file path=xl/ctrlProps/ctrlProp167.xml><?xml version="1.0" encoding="utf-8"?>
<formControlPr xmlns="http://schemas.microsoft.com/office/spreadsheetml/2009/9/main" objectType="Drop" dropStyle="combo" dx="22" noThreeD="1" sel="0" val="0"/>
</file>

<file path=xl/ctrlProps/ctrlProp168.xml><?xml version="1.0" encoding="utf-8"?>
<formControlPr xmlns="http://schemas.microsoft.com/office/spreadsheetml/2009/9/main" objectType="CheckBox" fmlaLink="#REF!" lockText="1" noThreeD="1"/>
</file>

<file path=xl/ctrlProps/ctrlProp169.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70.xml><?xml version="1.0" encoding="utf-8"?>
<formControlPr xmlns="http://schemas.microsoft.com/office/spreadsheetml/2009/9/main" objectType="CheckBox" fmlaLink="#REF!" lockText="1" noThreeD="1"/>
</file>

<file path=xl/ctrlProps/ctrlProp171.xml><?xml version="1.0" encoding="utf-8"?>
<formControlPr xmlns="http://schemas.microsoft.com/office/spreadsheetml/2009/9/main" objectType="CheckBox" checked="Checked" fmlaLink="#REF!" lockText="1" noThreeD="1"/>
</file>

<file path=xl/ctrlProps/ctrlProp172.xml><?xml version="1.0" encoding="utf-8"?>
<formControlPr xmlns="http://schemas.microsoft.com/office/spreadsheetml/2009/9/main" objectType="CheckBox" fmlaLink="#REF!" lockText="1" noThreeD="1"/>
</file>

<file path=xl/ctrlProps/ctrlProp173.xml><?xml version="1.0" encoding="utf-8"?>
<formControlPr xmlns="http://schemas.microsoft.com/office/spreadsheetml/2009/9/main" objectType="CheckBox" checked="Checked" fmlaLink="#REF!" lockText="1" noThreeD="1"/>
</file>

<file path=xl/ctrlProps/ctrlProp174.xml><?xml version="1.0" encoding="utf-8"?>
<formControlPr xmlns="http://schemas.microsoft.com/office/spreadsheetml/2009/9/main" objectType="CheckBox" checked="Checked" fmlaLink="#REF!" lockText="1" noThreeD="1"/>
</file>

<file path=xl/ctrlProps/ctrlProp175.xml><?xml version="1.0" encoding="utf-8"?>
<formControlPr xmlns="http://schemas.microsoft.com/office/spreadsheetml/2009/9/main" objectType="CheckBox" fmlaLink="#REF!" lockText="1" noThreeD="1"/>
</file>

<file path=xl/ctrlProps/ctrlProp176.xml><?xml version="1.0" encoding="utf-8"?>
<formControlPr xmlns="http://schemas.microsoft.com/office/spreadsheetml/2009/9/main" objectType="CheckBox" checked="Checked" fmlaLink="#REF!" lockText="1" noThreeD="1"/>
</file>

<file path=xl/ctrlProps/ctrlProp177.xml><?xml version="1.0" encoding="utf-8"?>
<formControlPr xmlns="http://schemas.microsoft.com/office/spreadsheetml/2009/9/main" objectType="CheckBox" fmlaLink="#REF!" lockText="1" noThreeD="1"/>
</file>

<file path=xl/ctrlProps/ctrlProp178.xml><?xml version="1.0" encoding="utf-8"?>
<formControlPr xmlns="http://schemas.microsoft.com/office/spreadsheetml/2009/9/main" objectType="CheckBox" fmlaLink="#REF!" lockText="1" noThreeD="1"/>
</file>

<file path=xl/ctrlProps/ctrlProp179.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REF!" lockText="1" noThreeD="1"/>
</file>

<file path=xl/ctrlProps/ctrlProp181.xml><?xml version="1.0" encoding="utf-8"?>
<formControlPr xmlns="http://schemas.microsoft.com/office/spreadsheetml/2009/9/main" objectType="CheckBox" checked="Checked" fmlaLink="#REF!" lockText="1" noThreeD="1"/>
</file>

<file path=xl/ctrlProps/ctrlProp182.xml><?xml version="1.0" encoding="utf-8"?>
<formControlPr xmlns="http://schemas.microsoft.com/office/spreadsheetml/2009/9/main" objectType="CheckBox" fmlaLink="#REF!" lockText="1" noThreeD="1"/>
</file>

<file path=xl/ctrlProps/ctrlProp183.xml><?xml version="1.0" encoding="utf-8"?>
<formControlPr xmlns="http://schemas.microsoft.com/office/spreadsheetml/2009/9/main" objectType="CheckBox" checked="Checked" fmlaLink="#REF!" lockText="1" noThreeD="1"/>
</file>

<file path=xl/ctrlProps/ctrlProp184.xml><?xml version="1.0" encoding="utf-8"?>
<formControlPr xmlns="http://schemas.microsoft.com/office/spreadsheetml/2009/9/main" objectType="CheckBox" checked="Checked" fmlaLink="#REF!" lockText="1" noThreeD="1"/>
</file>

<file path=xl/ctrlProps/ctrlProp185.xml><?xml version="1.0" encoding="utf-8"?>
<formControlPr xmlns="http://schemas.microsoft.com/office/spreadsheetml/2009/9/main" objectType="CheckBox" fmlaLink="#REF!" lockText="1" noThreeD="1"/>
</file>

<file path=xl/ctrlProps/ctrlProp186.xml><?xml version="1.0" encoding="utf-8"?>
<formControlPr xmlns="http://schemas.microsoft.com/office/spreadsheetml/2009/9/main" objectType="CheckBox" checked="Checked" fmlaLink="#REF!" lockText="1" noThreeD="1"/>
</file>

<file path=xl/ctrlProps/ctrlProp187.xml><?xml version="1.0" encoding="utf-8"?>
<formControlPr xmlns="http://schemas.microsoft.com/office/spreadsheetml/2009/9/main" objectType="CheckBox" fmlaLink="#REF!" lockText="1" noThreeD="1"/>
</file>

<file path=xl/ctrlProps/ctrlProp188.xml><?xml version="1.0" encoding="utf-8"?>
<formControlPr xmlns="http://schemas.microsoft.com/office/spreadsheetml/2009/9/main" objectType="CheckBox" checked="Checked" fmlaLink="#REF!" lockText="1" noThreeD="1"/>
</file>

<file path=xl/ctrlProps/ctrlProp189.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190.xml><?xml version="1.0" encoding="utf-8"?>
<formControlPr xmlns="http://schemas.microsoft.com/office/spreadsheetml/2009/9/main" objectType="CheckBox" checked="Checked" fmlaLink="#REF!" lockText="1" noThreeD="1"/>
</file>

<file path=xl/ctrlProps/ctrlProp191.xml><?xml version="1.0" encoding="utf-8"?>
<formControlPr xmlns="http://schemas.microsoft.com/office/spreadsheetml/2009/9/main" objectType="CheckBox" fmlaLink="#REF!" lockText="1" noThreeD="1"/>
</file>

<file path=xl/ctrlProps/ctrlProp192.xml><?xml version="1.0" encoding="utf-8"?>
<formControlPr xmlns="http://schemas.microsoft.com/office/spreadsheetml/2009/9/main" objectType="CheckBox" checked="Checked" fmlaLink="#REF!" lockText="1" noThreeD="1"/>
</file>

<file path=xl/ctrlProps/ctrlProp193.xml><?xml version="1.0" encoding="utf-8"?>
<formControlPr xmlns="http://schemas.microsoft.com/office/spreadsheetml/2009/9/main" objectType="CheckBox" fmlaLink="#REF!" lockText="1" noThreeD="1"/>
</file>

<file path=xl/ctrlProps/ctrlProp194.xml><?xml version="1.0" encoding="utf-8"?>
<formControlPr xmlns="http://schemas.microsoft.com/office/spreadsheetml/2009/9/main" objectType="CheckBox" checked="Checked" fmlaLink="#REF!" lockText="1" noThreeD="1"/>
</file>

<file path=xl/ctrlProps/ctrlProp195.xml><?xml version="1.0" encoding="utf-8"?>
<formControlPr xmlns="http://schemas.microsoft.com/office/spreadsheetml/2009/9/main" objectType="CheckBox" fmlaLink="#REF!" lockText="1" noThreeD="1"/>
</file>

<file path=xl/ctrlProps/ctrlProp196.xml><?xml version="1.0" encoding="utf-8"?>
<formControlPr xmlns="http://schemas.microsoft.com/office/spreadsheetml/2009/9/main" objectType="CheckBox" checked="Checked" fmlaLink="#REF!" lockText="1" noThreeD="1"/>
</file>

<file path=xl/ctrlProps/ctrlProp197.xml><?xml version="1.0" encoding="utf-8"?>
<formControlPr xmlns="http://schemas.microsoft.com/office/spreadsheetml/2009/9/main" objectType="CheckBox" fmlaLink="#REF!" lockText="1" noThreeD="1"/>
</file>

<file path=xl/ctrlProps/ctrlProp198.xml><?xml version="1.0" encoding="utf-8"?>
<formControlPr xmlns="http://schemas.microsoft.com/office/spreadsheetml/2009/9/main" objectType="CheckBox" checked="Checked" fmlaLink="#REF!" lockText="1" noThreeD="1"/>
</file>

<file path=xl/ctrlProps/ctrlProp19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checked="Checked" fmlaLink="#REF!" lockText="1" noThreeD="1"/>
</file>

<file path=xl/ctrlProps/ctrlProp201.xml><?xml version="1.0" encoding="utf-8"?>
<formControlPr xmlns="http://schemas.microsoft.com/office/spreadsheetml/2009/9/main" objectType="CheckBox" fmlaLink="#REF!" lockText="1" noThreeD="1"/>
</file>

<file path=xl/ctrlProps/ctrlProp202.xml><?xml version="1.0" encoding="utf-8"?>
<formControlPr xmlns="http://schemas.microsoft.com/office/spreadsheetml/2009/9/main" objectType="CheckBox" checked="Checked" fmlaLink="#REF!" lockText="1" noThreeD="1"/>
</file>

<file path=xl/ctrlProps/ctrlProp203.xml><?xml version="1.0" encoding="utf-8"?>
<formControlPr xmlns="http://schemas.microsoft.com/office/spreadsheetml/2009/9/main" objectType="CheckBox" fmlaLink="#REF!"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fmlaLink="#REF!" lockText="1" noThreeD="1"/>
</file>

<file path=xl/ctrlProps/ctrlProp212.xml><?xml version="1.0" encoding="utf-8"?>
<formControlPr xmlns="http://schemas.microsoft.com/office/spreadsheetml/2009/9/main" objectType="CheckBox"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fmlaLink="#REF!" lockText="1" noThreeD="1"/>
</file>

<file path=xl/ctrlProps/ctrlProp215.xml><?xml version="1.0" encoding="utf-8"?>
<formControlPr xmlns="http://schemas.microsoft.com/office/spreadsheetml/2009/9/main" objectType="CheckBox" checked="Checked" fmlaLink="#REF!" lockText="1" noThreeD="1"/>
</file>

<file path=xl/ctrlProps/ctrlProp216.xml><?xml version="1.0" encoding="utf-8"?>
<formControlPr xmlns="http://schemas.microsoft.com/office/spreadsheetml/2009/9/main" objectType="CheckBox"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checked="Checked" fmlaLink="#REF!" lockText="1" noThreeD="1"/>
</file>

<file path=xl/ctrlProps/ctrlProp219.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checked="Checked" fmlaLink="#REF!"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fmlaLink="#REF!" lockText="1" noThreeD="1"/>
</file>

<file path=xl/ctrlProps/ctrlProp238.xml><?xml version="1.0" encoding="utf-8"?>
<formControlPr xmlns="http://schemas.microsoft.com/office/spreadsheetml/2009/9/main" objectType="CheckBox" checked="Checked" fmlaLink="#REF!" lockText="1" noThreeD="1"/>
</file>

<file path=xl/ctrlProps/ctrlProp239.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fmlaLink="#REF!" lockText="1" noThreeD="1"/>
</file>

<file path=xl/ctrlProps/ctrlProp256.xml><?xml version="1.0" encoding="utf-8"?>
<formControlPr xmlns="http://schemas.microsoft.com/office/spreadsheetml/2009/9/main" objectType="CheckBox" checked="Checked" fmlaLink="#REF!" lockText="1" noThreeD="1"/>
</file>

<file path=xl/ctrlProps/ctrlProp257.xml><?xml version="1.0" encoding="utf-8"?>
<formControlPr xmlns="http://schemas.microsoft.com/office/spreadsheetml/2009/9/main" objectType="CheckBox"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fmlaLink="#REF!" lockText="1" noThreeD="1"/>
</file>

<file path=xl/ctrlProps/ctrlProp265.xml><?xml version="1.0" encoding="utf-8"?>
<formControlPr xmlns="http://schemas.microsoft.com/office/spreadsheetml/2009/9/main" objectType="CheckBox"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checked="Checked" fmlaLink="#REF!" lockText="1" noThreeD="1"/>
</file>

<file path=xl/ctrlProps/ctrlProp272.xml><?xml version="1.0" encoding="utf-8"?>
<formControlPr xmlns="http://schemas.microsoft.com/office/spreadsheetml/2009/9/main" objectType="CheckBox"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fmlaLink="#REF!"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checked="Checked" fmlaLink="#REF!" lockText="1" noThreeD="1"/>
</file>

<file path=xl/ctrlProps/ctrlProp290.xml><?xml version="1.0" encoding="utf-8"?>
<formControlPr xmlns="http://schemas.microsoft.com/office/spreadsheetml/2009/9/main" objectType="CheckBox" fmlaLink="#REF!" lockText="1" noThreeD="1"/>
</file>

<file path=xl/ctrlProps/ctrlProp291.xml><?xml version="1.0" encoding="utf-8"?>
<formControlPr xmlns="http://schemas.microsoft.com/office/spreadsheetml/2009/9/main" objectType="CheckBox" checked="Checked" fmlaLink="#REF!" lockText="1" noThreeD="1"/>
</file>

<file path=xl/ctrlProps/ctrlProp292.xml><?xml version="1.0" encoding="utf-8"?>
<formControlPr xmlns="http://schemas.microsoft.com/office/spreadsheetml/2009/9/main" objectType="CheckBox" fmlaLink="#REF!" lockText="1" noThreeD="1"/>
</file>

<file path=xl/ctrlProps/ctrlProp293.xml><?xml version="1.0" encoding="utf-8"?>
<formControlPr xmlns="http://schemas.microsoft.com/office/spreadsheetml/2009/9/main" objectType="CheckBox" checked="Checked"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fmlaLink="#REF!" lockText="1" noThreeD="1"/>
</file>

<file path=xl/ctrlProps/ctrlProp297.xml><?xml version="1.0" encoding="utf-8"?>
<formControlPr xmlns="http://schemas.microsoft.com/office/spreadsheetml/2009/9/main" objectType="CheckBox" checked="Checked"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fmlaLink="#REF!" lockText="1" noThreeD="1"/>
</file>

<file path=xl/ctrlProps/ctrlProp304.xml><?xml version="1.0" encoding="utf-8"?>
<formControlPr xmlns="http://schemas.microsoft.com/office/spreadsheetml/2009/9/main" objectType="CheckBox" checked="Checked" fmlaLink="#REF!" lockText="1" noThreeD="1"/>
</file>

<file path=xl/ctrlProps/ctrlProp305.xml><?xml version="1.0" encoding="utf-8"?>
<formControlPr xmlns="http://schemas.microsoft.com/office/spreadsheetml/2009/9/main" objectType="CheckBox" checked="Checked"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fmlaLink="#REF!" lockText="1" noThreeD="1"/>
</file>

<file path=xl/ctrlProps/ctrlProp312.xml><?xml version="1.0" encoding="utf-8"?>
<formControlPr xmlns="http://schemas.microsoft.com/office/spreadsheetml/2009/9/main" objectType="CheckBox" checked="Checked"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checked="Checked"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20.xml><?xml version="1.0" encoding="utf-8"?>
<formControlPr xmlns="http://schemas.microsoft.com/office/spreadsheetml/2009/9/main" objectType="CheckBox" fmlaLink="#REF!"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fmlaLink="#REF!" lockText="1" noThreeD="1"/>
</file>

<file path=xl/ctrlProps/ctrlProp323.xml><?xml version="1.0" encoding="utf-8"?>
<formControlPr xmlns="http://schemas.microsoft.com/office/spreadsheetml/2009/9/main" objectType="CheckBox" checked="Checked" fmlaLink="#REF!" lockText="1" noThreeD="1"/>
</file>

<file path=xl/ctrlProps/ctrlProp324.xml><?xml version="1.0" encoding="utf-8"?>
<formControlPr xmlns="http://schemas.microsoft.com/office/spreadsheetml/2009/9/main" objectType="CheckBox" fmlaLink="#REF!" lockText="1" noThreeD="1"/>
</file>

<file path=xl/ctrlProps/ctrlProp325.xml><?xml version="1.0" encoding="utf-8"?>
<formControlPr xmlns="http://schemas.microsoft.com/office/spreadsheetml/2009/9/main" objectType="CheckBox" checked="Checked"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checked="Checked"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checked="Checked" fmlaLink="#REF!" lockText="1" noThreeD="1"/>
</file>

<file path=xl/ctrlProps/ctrlProp33.xml><?xml version="1.0" encoding="utf-8"?>
<formControlPr xmlns="http://schemas.microsoft.com/office/spreadsheetml/2009/9/main" objectType="CheckBox" fmlaLink="#REF!"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checked="Checked"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checked="Checked"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checked="Checked" fmlaLink="#REF!" lockText="1" noThreeD="1"/>
</file>

<file path=xl/ctrlProps/ctrlProp336.xml><?xml version="1.0" encoding="utf-8"?>
<formControlPr xmlns="http://schemas.microsoft.com/office/spreadsheetml/2009/9/main" objectType="CheckBox" fmlaLink="#REF!" lockText="1" noThreeD="1"/>
</file>

<file path=xl/ctrlProps/ctrlProp337.xml><?xml version="1.0" encoding="utf-8"?>
<formControlPr xmlns="http://schemas.microsoft.com/office/spreadsheetml/2009/9/main" objectType="CheckBox" checked="Checked"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checked="Checked" fmlaLink="#REF!" lockText="1" noThreeD="1"/>
</file>

<file path=xl/ctrlProps/ctrlProp34.xml><?xml version="1.0" encoding="utf-8"?>
<formControlPr xmlns="http://schemas.microsoft.com/office/spreadsheetml/2009/9/main" objectType="CheckBox" checked="Checked" fmlaLink="#REF!"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checked="Checked"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checked="Checked"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checked="Checked"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checked="Checked" fmlaLink="#REF!" lockText="1" noThreeD="1"/>
</file>

<file path=xl/ctrlProps/ctrlProp348.xml><?xml version="1.0" encoding="utf-8"?>
<formControlPr xmlns="http://schemas.microsoft.com/office/spreadsheetml/2009/9/main" objectType="CheckBox" checked="Checked"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checked="Checked" fmlaLink="#REF!" lockText="1" noThreeD="1"/>
</file>

<file path=xl/ctrlProps/ctrlProp350.xml><?xml version="1.0" encoding="utf-8"?>
<formControlPr xmlns="http://schemas.microsoft.com/office/spreadsheetml/2009/9/main" objectType="CheckBox" checked="Checked"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checked="Checked"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checked="Checked"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checked="Checked" fmlaLink="#REF!" lockText="1" noThreeD="1"/>
</file>

<file path=xl/ctrlProps/ctrlProp358.xml><?xml version="1.0" encoding="utf-8"?>
<formControlPr xmlns="http://schemas.microsoft.com/office/spreadsheetml/2009/9/main" objectType="CheckBox" checked="Checked" fmlaLink="#REF!" lockText="1" noThreeD="1"/>
</file>

<file path=xl/ctrlProps/ctrlProp359.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fmlaLink="#REF!" lockText="1" noThreeD="1"/>
</file>

<file path=xl/ctrlProps/ctrlProp360.xml><?xml version="1.0" encoding="utf-8"?>
<formControlPr xmlns="http://schemas.microsoft.com/office/spreadsheetml/2009/9/main" objectType="CheckBox" checked="Checked"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checked="Checked"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checked="Checked" fmlaLink="#REF!"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fmlaLink="#REF!" lockText="1" noThreeD="1"/>
</file>

<file path=xl/ctrlProps/ctrlProp386.xml><?xml version="1.0" encoding="utf-8"?>
<formControlPr xmlns="http://schemas.microsoft.com/office/spreadsheetml/2009/9/main" objectType="CheckBox"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REF!" lockText="1" noThreeD="1"/>
</file>

<file path=xl/ctrlProps/ctrlProp390.xml><?xml version="1.0" encoding="utf-8"?>
<formControlPr xmlns="http://schemas.microsoft.com/office/spreadsheetml/2009/9/main" objectType="CheckBox"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fmlaLink="#REF!" lockText="1" noThreeD="1"/>
</file>

<file path=xl/ctrlProps/ctrlProp396.xml><?xml version="1.0" encoding="utf-8"?>
<formControlPr xmlns="http://schemas.microsoft.com/office/spreadsheetml/2009/9/main" objectType="CheckBox"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00.xml><?xml version="1.0" encoding="utf-8"?>
<formControlPr xmlns="http://schemas.microsoft.com/office/spreadsheetml/2009/9/main" objectType="CheckBox"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checked="Checked"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07.xml><?xml version="1.0" encoding="utf-8"?>
<formControlPr xmlns="http://schemas.microsoft.com/office/spreadsheetml/2009/9/main" objectType="CheckBox" fmlaLink="#REF!" lockText="1" noThreeD="1"/>
</file>

<file path=xl/ctrlProps/ctrlProp408.xml><?xml version="1.0" encoding="utf-8"?>
<formControlPr xmlns="http://schemas.microsoft.com/office/spreadsheetml/2009/9/main" objectType="CheckBox" checked="Checked" fmlaLink="#REF!" lockText="1" noThreeD="1"/>
</file>

<file path=xl/ctrlProps/ctrlProp409.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checked="Checked" fmlaLink="#REF!" lockText="1" noThreeD="1"/>
</file>

<file path=xl/ctrlProps/ctrlProp410.xml><?xml version="1.0" encoding="utf-8"?>
<formControlPr xmlns="http://schemas.microsoft.com/office/spreadsheetml/2009/9/main" objectType="CheckBox" checked="Checked" fmlaLink="#REF!" lockText="1" noThreeD="1"/>
</file>

<file path=xl/ctrlProps/ctrlProp411.xml><?xml version="1.0" encoding="utf-8"?>
<formControlPr xmlns="http://schemas.microsoft.com/office/spreadsheetml/2009/9/main" objectType="CheckBox" fmlaLink="#REF!" lockText="1" noThreeD="1"/>
</file>

<file path=xl/ctrlProps/ctrlProp412.xml><?xml version="1.0" encoding="utf-8"?>
<formControlPr xmlns="http://schemas.microsoft.com/office/spreadsheetml/2009/9/main" objectType="CheckBox" checked="Checked" fmlaLink="#REF!" lockText="1" noThreeD="1"/>
</file>

<file path=xl/ctrlProps/ctrlProp413.xml><?xml version="1.0" encoding="utf-8"?>
<formControlPr xmlns="http://schemas.microsoft.com/office/spreadsheetml/2009/9/main" objectType="CheckBox" fmlaLink="#REF!" lockText="1" noThreeD="1"/>
</file>

<file path=xl/ctrlProps/ctrlProp414.xml><?xml version="1.0" encoding="utf-8"?>
<formControlPr xmlns="http://schemas.microsoft.com/office/spreadsheetml/2009/9/main" objectType="CheckBox" checked="Checked" fmlaLink="#REF!" lockText="1" noThreeD="1"/>
</file>

<file path=xl/ctrlProps/ctrlProp415.xml><?xml version="1.0" encoding="utf-8"?>
<formControlPr xmlns="http://schemas.microsoft.com/office/spreadsheetml/2009/9/main" objectType="CheckBox" fmlaLink="#REF!" lockText="1" noThreeD="1"/>
</file>

<file path=xl/ctrlProps/ctrlProp416.xml><?xml version="1.0" encoding="utf-8"?>
<formControlPr xmlns="http://schemas.microsoft.com/office/spreadsheetml/2009/9/main" objectType="CheckBox" checked="Checked" fmlaLink="#REF!" lockText="1" noThreeD="1"/>
</file>

<file path=xl/ctrlProps/ctrlProp417.xml><?xml version="1.0" encoding="utf-8"?>
<formControlPr xmlns="http://schemas.microsoft.com/office/spreadsheetml/2009/9/main" objectType="CheckBox" fmlaLink="#REF!" lockText="1" noThreeD="1"/>
</file>

<file path=xl/ctrlProps/ctrlProp418.xml><?xml version="1.0" encoding="utf-8"?>
<formControlPr xmlns="http://schemas.microsoft.com/office/spreadsheetml/2009/9/main" objectType="CheckBox" checked="Checked" fmlaLink="#REF!" lockText="1" noThreeD="1"/>
</file>

<file path=xl/ctrlProps/ctrlProp419.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checked="Checked" fmlaLink="#REF!" lockText="1" noThreeD="1"/>
</file>

<file path=xl/ctrlProps/ctrlProp420.xml><?xml version="1.0" encoding="utf-8"?>
<formControlPr xmlns="http://schemas.microsoft.com/office/spreadsheetml/2009/9/main" objectType="CheckBox" checked="Checked" fmlaLink="#REF!" lockText="1" noThreeD="1"/>
</file>

<file path=xl/ctrlProps/ctrlProp421.xml><?xml version="1.0" encoding="utf-8"?>
<formControlPr xmlns="http://schemas.microsoft.com/office/spreadsheetml/2009/9/main" objectType="CheckBox" fmlaLink="#REF!" lockText="1" noThreeD="1"/>
</file>

<file path=xl/ctrlProps/ctrlProp422.xml><?xml version="1.0" encoding="utf-8"?>
<formControlPr xmlns="http://schemas.microsoft.com/office/spreadsheetml/2009/9/main" objectType="CheckBox" checked="Checked" fmlaLink="#REF!" lockText="1" noThreeD="1"/>
</file>

<file path=xl/ctrlProps/ctrlProp423.xml><?xml version="1.0" encoding="utf-8"?>
<formControlPr xmlns="http://schemas.microsoft.com/office/spreadsheetml/2009/9/main" objectType="CheckBox" fmlaLink="#REF!" lockText="1" noThreeD="1"/>
</file>

<file path=xl/ctrlProps/ctrlProp424.xml><?xml version="1.0" encoding="utf-8"?>
<formControlPr xmlns="http://schemas.microsoft.com/office/spreadsheetml/2009/9/main" objectType="CheckBox" checked="Checked" fmlaLink="#REF!" lockText="1" noThreeD="1"/>
</file>

<file path=xl/ctrlProps/ctrlProp425.xml><?xml version="1.0" encoding="utf-8"?>
<formControlPr xmlns="http://schemas.microsoft.com/office/spreadsheetml/2009/9/main" objectType="CheckBox" fmlaLink="#REF!" lockText="1" noThreeD="1"/>
</file>

<file path=xl/ctrlProps/ctrlProp426.xml><?xml version="1.0" encoding="utf-8"?>
<formControlPr xmlns="http://schemas.microsoft.com/office/spreadsheetml/2009/9/main" objectType="CheckBox" checked="Checked" fmlaLink="#REF!" lockText="1" noThreeD="1"/>
</file>

<file path=xl/ctrlProps/ctrlProp427.xml><?xml version="1.0" encoding="utf-8"?>
<formControlPr xmlns="http://schemas.microsoft.com/office/spreadsheetml/2009/9/main" objectType="CheckBox" fmlaLink="#REF!" lockText="1" noThreeD="1"/>
</file>

<file path=xl/ctrlProps/ctrlProp428.xml><?xml version="1.0" encoding="utf-8"?>
<formControlPr xmlns="http://schemas.microsoft.com/office/spreadsheetml/2009/9/main" objectType="CheckBox" checked="Checked" fmlaLink="#REF!" lockText="1" noThreeD="1"/>
</file>

<file path=xl/ctrlProps/ctrlProp429.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REF!" lockText="1" noThreeD="1"/>
</file>

<file path=xl/ctrlProps/ctrlProp431.xml><?xml version="1.0" encoding="utf-8"?>
<formControlPr xmlns="http://schemas.microsoft.com/office/spreadsheetml/2009/9/main" objectType="CheckBox" checked="Checked" fmlaLink="#REF!" lockText="1" noThreeD="1"/>
</file>

<file path=xl/ctrlProps/ctrlProp432.xml><?xml version="1.0" encoding="utf-8"?>
<formControlPr xmlns="http://schemas.microsoft.com/office/spreadsheetml/2009/9/main" objectType="CheckBox" fmlaLink="#REF!" lockText="1" noThreeD="1"/>
</file>

<file path=xl/ctrlProps/ctrlProp433.xml><?xml version="1.0" encoding="utf-8"?>
<formControlPr xmlns="http://schemas.microsoft.com/office/spreadsheetml/2009/9/main" objectType="CheckBox" checked="Checked" fmlaLink="#REF!" lockText="1" noThreeD="1"/>
</file>

<file path=xl/ctrlProps/ctrlProp434.xml><?xml version="1.0" encoding="utf-8"?>
<formControlPr xmlns="http://schemas.microsoft.com/office/spreadsheetml/2009/9/main" objectType="CheckBox" checked="Checked" fmlaLink="#REF!" lockText="1" noThreeD="1"/>
</file>

<file path=xl/ctrlProps/ctrlProp435.xml><?xml version="1.0" encoding="utf-8"?>
<formControlPr xmlns="http://schemas.microsoft.com/office/spreadsheetml/2009/9/main" objectType="CheckBox" fmlaLink="#REF!" lockText="1" noThreeD="1"/>
</file>

<file path=xl/ctrlProps/ctrlProp436.xml><?xml version="1.0" encoding="utf-8"?>
<formControlPr xmlns="http://schemas.microsoft.com/office/spreadsheetml/2009/9/main" objectType="CheckBox" checked="Checked" fmlaLink="#REF!" lockText="1" noThreeD="1"/>
</file>

<file path=xl/ctrlProps/ctrlProp437.xml><?xml version="1.0" encoding="utf-8"?>
<formControlPr xmlns="http://schemas.microsoft.com/office/spreadsheetml/2009/9/main" objectType="CheckBox" fmlaLink="#REF!" lockText="1" noThreeD="1"/>
</file>

<file path=xl/ctrlProps/ctrlProp438.xml><?xml version="1.0" encoding="utf-8"?>
<formControlPr xmlns="http://schemas.microsoft.com/office/spreadsheetml/2009/9/main" objectType="CheckBox" fmlaLink="#REF!" lockText="1" noThreeD="1"/>
</file>

<file path=xl/ctrlProps/ctrlProp439.xml><?xml version="1.0" encoding="utf-8"?>
<formControlPr xmlns="http://schemas.microsoft.com/office/spreadsheetml/2009/9/main" objectType="CheckBox" checked="Checked" fmlaLink="#REF!" lockText="1" noThreeD="1"/>
</file>

<file path=xl/ctrlProps/ctrlProp44.xml><?xml version="1.0" encoding="utf-8"?>
<formControlPr xmlns="http://schemas.microsoft.com/office/spreadsheetml/2009/9/main" objectType="CheckBox" checked="Checked" fmlaLink="#REF!" lockText="1" noThreeD="1"/>
</file>

<file path=xl/ctrlProps/ctrlProp440.xml><?xml version="1.0" encoding="utf-8"?>
<formControlPr xmlns="http://schemas.microsoft.com/office/spreadsheetml/2009/9/main" objectType="CheckBox" fmlaLink="#REF!" lockText="1" noThreeD="1"/>
</file>

<file path=xl/ctrlProps/ctrlProp441.xml><?xml version="1.0" encoding="utf-8"?>
<formControlPr xmlns="http://schemas.microsoft.com/office/spreadsheetml/2009/9/main" objectType="CheckBox" checked="Checked" fmlaLink="#REF!" lockText="1" noThreeD="1"/>
</file>

<file path=xl/ctrlProps/ctrlProp442.xml><?xml version="1.0" encoding="utf-8"?>
<formControlPr xmlns="http://schemas.microsoft.com/office/spreadsheetml/2009/9/main" objectType="CheckBox" fmlaLink="#REF!" lockText="1" noThreeD="1"/>
</file>

<file path=xl/ctrlProps/ctrlProp443.xml><?xml version="1.0" encoding="utf-8"?>
<formControlPr xmlns="http://schemas.microsoft.com/office/spreadsheetml/2009/9/main" objectType="CheckBox" checked="Checked" fmlaLink="#REF!" lockText="1" noThreeD="1"/>
</file>

<file path=xl/ctrlProps/ctrlProp444.xml><?xml version="1.0" encoding="utf-8"?>
<formControlPr xmlns="http://schemas.microsoft.com/office/spreadsheetml/2009/9/main" objectType="CheckBox" fmlaLink="#REF!" lockText="1" noThreeD="1"/>
</file>

<file path=xl/ctrlProps/ctrlProp445.xml><?xml version="1.0" encoding="utf-8"?>
<formControlPr xmlns="http://schemas.microsoft.com/office/spreadsheetml/2009/9/main" objectType="CheckBox" checked="Checked" fmlaLink="#REF!" lockText="1" noThreeD="1"/>
</file>

<file path=xl/ctrlProps/ctrlProp446.xml><?xml version="1.0" encoding="utf-8"?>
<formControlPr xmlns="http://schemas.microsoft.com/office/spreadsheetml/2009/9/main" objectType="CheckBox" fmlaLink="#REF!" lockText="1" noThreeD="1"/>
</file>

<file path=xl/ctrlProps/ctrlProp447.xml><?xml version="1.0" encoding="utf-8"?>
<formControlPr xmlns="http://schemas.microsoft.com/office/spreadsheetml/2009/9/main" objectType="CheckBox" checked="Checked" fmlaLink="#REF!" lockText="1" noThreeD="1"/>
</file>

<file path=xl/ctrlProps/ctrlProp448.xml><?xml version="1.0" encoding="utf-8"?>
<formControlPr xmlns="http://schemas.microsoft.com/office/spreadsheetml/2009/9/main" objectType="CheckBox" fmlaLink="#REF!" lockText="1" noThreeD="1"/>
</file>

<file path=xl/ctrlProps/ctrlProp449.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checked="Checked" fmlaLink="#REF!" lockText="1" noThreeD="1"/>
</file>

<file path=xl/ctrlProps/ctrlProp451.xml><?xml version="1.0" encoding="utf-8"?>
<formControlPr xmlns="http://schemas.microsoft.com/office/spreadsheetml/2009/9/main" objectType="CheckBox" fmlaLink="#REF!" lockText="1" noThreeD="1"/>
</file>

<file path=xl/ctrlProps/ctrlProp452.xml><?xml version="1.0" encoding="utf-8"?>
<formControlPr xmlns="http://schemas.microsoft.com/office/spreadsheetml/2009/9/main" objectType="CheckBox" checked="Checked" fmlaLink="#REF!" lockText="1" noThreeD="1"/>
</file>

<file path=xl/ctrlProps/ctrlProp453.xml><?xml version="1.0" encoding="utf-8"?>
<formControlPr xmlns="http://schemas.microsoft.com/office/spreadsheetml/2009/9/main" objectType="CheckBox" fmlaLink="#REF!" lockText="1" noThreeD="1"/>
</file>

<file path=xl/ctrlProps/ctrlProp454.xml><?xml version="1.0" encoding="utf-8"?>
<formControlPr xmlns="http://schemas.microsoft.com/office/spreadsheetml/2009/9/main" objectType="CheckBox" fmlaLink="#REF!" lockText="1" noThreeD="1"/>
</file>

<file path=xl/ctrlProps/ctrlProp455.xml><?xml version="1.0" encoding="utf-8"?>
<formControlPr xmlns="http://schemas.microsoft.com/office/spreadsheetml/2009/9/main" objectType="CheckBox" checked="Checked" fmlaLink="#REF!" lockText="1" noThreeD="1"/>
</file>

<file path=xl/ctrlProps/ctrlProp456.xml><?xml version="1.0" encoding="utf-8"?>
<formControlPr xmlns="http://schemas.microsoft.com/office/spreadsheetml/2009/9/main" objectType="CheckBox" fmlaLink="#REF!" lockText="1" noThreeD="1"/>
</file>

<file path=xl/ctrlProps/ctrlProp457.xml><?xml version="1.0" encoding="utf-8"?>
<formControlPr xmlns="http://schemas.microsoft.com/office/spreadsheetml/2009/9/main" objectType="CheckBox" checked="Checked" fmlaLink="#REF!" lockText="1" noThreeD="1"/>
</file>

<file path=xl/ctrlProps/ctrlProp458.xml><?xml version="1.0" encoding="utf-8"?>
<formControlPr xmlns="http://schemas.microsoft.com/office/spreadsheetml/2009/9/main" objectType="CheckBox" fmlaLink="#REF!" lockText="1" noThreeD="1"/>
</file>

<file path=xl/ctrlProps/ctrlProp459.xml><?xml version="1.0" encoding="utf-8"?>
<formControlPr xmlns="http://schemas.microsoft.com/office/spreadsheetml/2009/9/main" objectType="CheckBox" checked="Checked" fmlaLink="#REF!" lockText="1" noThreeD="1"/>
</file>

<file path=xl/ctrlProps/ctrlProp46.xml><?xml version="1.0" encoding="utf-8"?>
<formControlPr xmlns="http://schemas.microsoft.com/office/spreadsheetml/2009/9/main" objectType="CheckBox" checked="Checked" fmlaLink="#REF!" lockText="1" noThreeD="1"/>
</file>

<file path=xl/ctrlProps/ctrlProp460.xml><?xml version="1.0" encoding="utf-8"?>
<formControlPr xmlns="http://schemas.microsoft.com/office/spreadsheetml/2009/9/main" objectType="CheckBox" fmlaLink="#REF!" lockText="1" noThreeD="1"/>
</file>

<file path=xl/ctrlProps/ctrlProp461.xml><?xml version="1.0" encoding="utf-8"?>
<formControlPr xmlns="http://schemas.microsoft.com/office/spreadsheetml/2009/9/main" objectType="CheckBox" fmlaLink="#REF!" lockText="1" noThreeD="1"/>
</file>

<file path=xl/ctrlProps/ctrlProp462.xml><?xml version="1.0" encoding="utf-8"?>
<formControlPr xmlns="http://schemas.microsoft.com/office/spreadsheetml/2009/9/main" objectType="CheckBox" checked="Checked" fmlaLink="#REF!" lockText="1" noThreeD="1"/>
</file>

<file path=xl/ctrlProps/ctrlProp463.xml><?xml version="1.0" encoding="utf-8"?>
<formControlPr xmlns="http://schemas.microsoft.com/office/spreadsheetml/2009/9/main" objectType="CheckBox" checked="Checked" fmlaLink="#REF!" lockText="1" noThreeD="1"/>
</file>

<file path=xl/ctrlProps/ctrlProp464.xml><?xml version="1.0" encoding="utf-8"?>
<formControlPr xmlns="http://schemas.microsoft.com/office/spreadsheetml/2009/9/main" objectType="CheckBox" checked="Checked" fmlaLink="#REF!" lockText="1" noThreeD="1"/>
</file>

<file path=xl/ctrlProps/ctrlProp465.xml><?xml version="1.0" encoding="utf-8"?>
<formControlPr xmlns="http://schemas.microsoft.com/office/spreadsheetml/2009/9/main" objectType="CheckBox" checked="Checked" fmlaLink="#REF!" lockText="1" noThreeD="1"/>
</file>

<file path=xl/ctrlProps/ctrlProp466.xml><?xml version="1.0" encoding="utf-8"?>
<formControlPr xmlns="http://schemas.microsoft.com/office/spreadsheetml/2009/9/main" objectType="CheckBox" fmlaLink="#REF!" lockText="1" noThreeD="1"/>
</file>

<file path=xl/ctrlProps/ctrlProp467.xml><?xml version="1.0" encoding="utf-8"?>
<formControlPr xmlns="http://schemas.microsoft.com/office/spreadsheetml/2009/9/main" objectType="CheckBox" fmlaLink="#REF!" lockText="1" noThreeD="1"/>
</file>

<file path=xl/ctrlProps/ctrlProp468.xml><?xml version="1.0" encoding="utf-8"?>
<formControlPr xmlns="http://schemas.microsoft.com/office/spreadsheetml/2009/9/main" objectType="CheckBox" checked="Checked" fmlaLink="#REF!" lockText="1" noThreeD="1"/>
</file>

<file path=xl/ctrlProps/ctrlProp469.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70.xml><?xml version="1.0" encoding="utf-8"?>
<formControlPr xmlns="http://schemas.microsoft.com/office/spreadsheetml/2009/9/main" objectType="CheckBox" checked="Checked" fmlaLink="#REF!" lockText="1" noThreeD="1"/>
</file>

<file path=xl/ctrlProps/ctrlProp471.xml><?xml version="1.0" encoding="utf-8"?>
<formControlPr xmlns="http://schemas.microsoft.com/office/spreadsheetml/2009/9/main" objectType="CheckBox" fmlaLink="#REF!" lockText="1" noThreeD="1"/>
</file>

<file path=xl/ctrlProps/ctrlProp472.xml><?xml version="1.0" encoding="utf-8"?>
<formControlPr xmlns="http://schemas.microsoft.com/office/spreadsheetml/2009/9/main" objectType="CheckBox" checked="Checked" fmlaLink="#REF!" lockText="1" noThreeD="1"/>
</file>

<file path=xl/ctrlProps/ctrlProp473.xml><?xml version="1.0" encoding="utf-8"?>
<formControlPr xmlns="http://schemas.microsoft.com/office/spreadsheetml/2009/9/main" objectType="CheckBox" fmlaLink="#REF!" lockText="1" noThreeD="1"/>
</file>

<file path=xl/ctrlProps/ctrlProp474.xml><?xml version="1.0" encoding="utf-8"?>
<formControlPr xmlns="http://schemas.microsoft.com/office/spreadsheetml/2009/9/main" objectType="CheckBox" checked="Checked" fmlaLink="#REF!" lockText="1" noThreeD="1"/>
</file>

<file path=xl/ctrlProps/ctrlProp475.xml><?xml version="1.0" encoding="utf-8"?>
<formControlPr xmlns="http://schemas.microsoft.com/office/spreadsheetml/2009/9/main" objectType="CheckBox" fmlaLink="#REF!" lockText="1" noThreeD="1"/>
</file>

<file path=xl/ctrlProps/ctrlProp476.xml><?xml version="1.0" encoding="utf-8"?>
<formControlPr xmlns="http://schemas.microsoft.com/office/spreadsheetml/2009/9/main" objectType="CheckBox" checked="Checked" fmlaLink="#REF!" lockText="1" noThreeD="1"/>
</file>

<file path=xl/ctrlProps/ctrlProp477.xml><?xml version="1.0" encoding="utf-8"?>
<formControlPr xmlns="http://schemas.microsoft.com/office/spreadsheetml/2009/9/main" objectType="CheckBox" fmlaLink="#REF!" lockText="1" noThreeD="1"/>
</file>

<file path=xl/ctrlProps/ctrlProp478.xml><?xml version="1.0" encoding="utf-8"?>
<formControlPr xmlns="http://schemas.microsoft.com/office/spreadsheetml/2009/9/main" objectType="CheckBox" checked="Checked" fmlaLink="#REF!" lockText="1" noThreeD="1"/>
</file>

<file path=xl/ctrlProps/ctrlProp479.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80.xml><?xml version="1.0" encoding="utf-8"?>
<formControlPr xmlns="http://schemas.microsoft.com/office/spreadsheetml/2009/9/main" objectType="CheckBox" checked="Checked" fmlaLink="#REF!" lockText="1" noThreeD="1"/>
</file>

<file path=xl/ctrlProps/ctrlProp481.xml><?xml version="1.0" encoding="utf-8"?>
<formControlPr xmlns="http://schemas.microsoft.com/office/spreadsheetml/2009/9/main" objectType="CheckBox" fmlaLink="#REF!" lockText="1" noThreeD="1"/>
</file>

<file path=xl/ctrlProps/ctrlProp482.xml><?xml version="1.0" encoding="utf-8"?>
<formControlPr xmlns="http://schemas.microsoft.com/office/spreadsheetml/2009/9/main" objectType="CheckBox" checked="Checked" fmlaLink="#REF!" lockText="1" noThreeD="1"/>
</file>

<file path=xl/ctrlProps/ctrlProp483.xml><?xml version="1.0" encoding="utf-8"?>
<formControlPr xmlns="http://schemas.microsoft.com/office/spreadsheetml/2009/9/main" objectType="CheckBox" fmlaLink="#REF!" lockText="1" noThreeD="1"/>
</file>

<file path=xl/ctrlProps/ctrlProp484.xml><?xml version="1.0" encoding="utf-8"?>
<formControlPr xmlns="http://schemas.microsoft.com/office/spreadsheetml/2009/9/main" objectType="CheckBox" checked="Checked" fmlaLink="#REF!" lockText="1" noThreeD="1"/>
</file>

<file path=xl/ctrlProps/ctrlProp485.xml><?xml version="1.0" encoding="utf-8"?>
<formControlPr xmlns="http://schemas.microsoft.com/office/spreadsheetml/2009/9/main" objectType="CheckBox" fmlaLink="#REF!" lockText="1" noThreeD="1"/>
</file>

<file path=xl/ctrlProps/ctrlProp486.xml><?xml version="1.0" encoding="utf-8"?>
<formControlPr xmlns="http://schemas.microsoft.com/office/spreadsheetml/2009/9/main" objectType="CheckBox" checked="Checked" fmlaLink="#REF!" lockText="1" noThreeD="1"/>
</file>

<file path=xl/ctrlProps/ctrlProp487.xml><?xml version="1.0" encoding="utf-8"?>
<formControlPr xmlns="http://schemas.microsoft.com/office/spreadsheetml/2009/9/main" objectType="CheckBox" fmlaLink="#REF!" lockText="1" noThreeD="1"/>
</file>

<file path=xl/ctrlProps/ctrlProp488.xml><?xml version="1.0" encoding="utf-8"?>
<formControlPr xmlns="http://schemas.microsoft.com/office/spreadsheetml/2009/9/main" objectType="CheckBox" checked="Checked" fmlaLink="#REF!" lockText="1" noThreeD="1"/>
</file>

<file path=xl/ctrlProps/ctrlProp489.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490.xml><?xml version="1.0" encoding="utf-8"?>
<formControlPr xmlns="http://schemas.microsoft.com/office/spreadsheetml/2009/9/main" objectType="CheckBox" checked="Checked" fmlaLink="#REF!" lockText="1" noThreeD="1"/>
</file>

<file path=xl/ctrlProps/ctrlProp491.xml><?xml version="1.0" encoding="utf-8"?>
<formControlPr xmlns="http://schemas.microsoft.com/office/spreadsheetml/2009/9/main" objectType="CheckBox" fmlaLink="#REF!" lockText="1" noThreeD="1"/>
</file>

<file path=xl/ctrlProps/ctrlProp492.xml><?xml version="1.0" encoding="utf-8"?>
<formControlPr xmlns="http://schemas.microsoft.com/office/spreadsheetml/2009/9/main" objectType="CheckBox" checked="Checked" fmlaLink="#REF!" lockText="1" noThreeD="1"/>
</file>

<file path=xl/ctrlProps/ctrlProp493.xml><?xml version="1.0" encoding="utf-8"?>
<formControlPr xmlns="http://schemas.microsoft.com/office/spreadsheetml/2009/9/main" objectType="CheckBox" fmlaLink="#REF!" lockText="1" noThreeD="1"/>
</file>

<file path=xl/ctrlProps/ctrlProp494.xml><?xml version="1.0" encoding="utf-8"?>
<formControlPr xmlns="http://schemas.microsoft.com/office/spreadsheetml/2009/9/main" objectType="CheckBox" checked="Checked" fmlaLink="#REF!" lockText="1" noThreeD="1"/>
</file>

<file path=xl/ctrlProps/ctrlProp495.xml><?xml version="1.0" encoding="utf-8"?>
<formControlPr xmlns="http://schemas.microsoft.com/office/spreadsheetml/2009/9/main" objectType="CheckBox" fmlaLink="#REF!" lockText="1" noThreeD="1"/>
</file>

<file path=xl/ctrlProps/ctrlProp496.xml><?xml version="1.0" encoding="utf-8"?>
<formControlPr xmlns="http://schemas.microsoft.com/office/spreadsheetml/2009/9/main" objectType="CheckBox" checked="Checked" fmlaLink="#REF!" lockText="1" noThreeD="1"/>
</file>

<file path=xl/ctrlProps/ctrlProp497.xml><?xml version="1.0" encoding="utf-8"?>
<formControlPr xmlns="http://schemas.microsoft.com/office/spreadsheetml/2009/9/main" objectType="CheckBox" fmlaLink="#REF!" lockText="1" noThreeD="1"/>
</file>

<file path=xl/ctrlProps/ctrlProp498.xml><?xml version="1.0" encoding="utf-8"?>
<formControlPr xmlns="http://schemas.microsoft.com/office/spreadsheetml/2009/9/main" objectType="CheckBox" fmlaLink="#REF!" lockText="1" noThreeD="1"/>
</file>

<file path=xl/ctrlProps/ctrlProp49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00.xml><?xml version="1.0" encoding="utf-8"?>
<formControlPr xmlns="http://schemas.microsoft.com/office/spreadsheetml/2009/9/main" objectType="CheckBox" checked="Checked" fmlaLink="#REF!" lockText="1" noThreeD="1"/>
</file>

<file path=xl/ctrlProps/ctrlProp501.xml><?xml version="1.0" encoding="utf-8"?>
<formControlPr xmlns="http://schemas.microsoft.com/office/spreadsheetml/2009/9/main" objectType="CheckBox" checked="Checked" fmlaLink="#REF!" lockText="1" noThreeD="1"/>
</file>

<file path=xl/ctrlProps/ctrlProp502.xml><?xml version="1.0" encoding="utf-8"?>
<formControlPr xmlns="http://schemas.microsoft.com/office/spreadsheetml/2009/9/main" objectType="CheckBox" checked="Checked" fmlaLink="#REF!" lockText="1" noThreeD="1"/>
</file>

<file path=xl/ctrlProps/ctrlProp503.xml><?xml version="1.0" encoding="utf-8"?>
<formControlPr xmlns="http://schemas.microsoft.com/office/spreadsheetml/2009/9/main" objectType="CheckBox" fmlaLink="#REF!" lockText="1" noThreeD="1"/>
</file>

<file path=xl/ctrlProps/ctrlProp504.xml><?xml version="1.0" encoding="utf-8"?>
<formControlPr xmlns="http://schemas.microsoft.com/office/spreadsheetml/2009/9/main" objectType="CheckBox" fmlaLink="#REF!" lockText="1" noThreeD="1"/>
</file>

<file path=xl/ctrlProps/ctrlProp505.xml><?xml version="1.0" encoding="utf-8"?>
<formControlPr xmlns="http://schemas.microsoft.com/office/spreadsheetml/2009/9/main" objectType="CheckBox" checked="Checked" fmlaLink="#REF!" lockText="1" noThreeD="1"/>
</file>

<file path=xl/ctrlProps/ctrlProp506.xml><?xml version="1.0" encoding="utf-8"?>
<formControlPr xmlns="http://schemas.microsoft.com/office/spreadsheetml/2009/9/main" objectType="CheckBox" checked="Checked" fmlaLink="#REF!" lockText="1" noThreeD="1"/>
</file>

<file path=xl/ctrlProps/ctrlProp507.xml><?xml version="1.0" encoding="utf-8"?>
<formControlPr xmlns="http://schemas.microsoft.com/office/spreadsheetml/2009/9/main" objectType="CheckBox" checked="Checked" fmlaLink="#REF!" lockText="1" noThreeD="1"/>
</file>

<file path=xl/ctrlProps/ctrlProp508.xml><?xml version="1.0" encoding="utf-8"?>
<formControlPr xmlns="http://schemas.microsoft.com/office/spreadsheetml/2009/9/main" objectType="CheckBox" fmlaLink="#REF!" lockText="1" noThreeD="1"/>
</file>

<file path=xl/ctrlProps/ctrlProp509.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10.xml><?xml version="1.0" encoding="utf-8"?>
<formControlPr xmlns="http://schemas.microsoft.com/office/spreadsheetml/2009/9/main" objectType="CheckBox" checked="Checked" fmlaLink="#REF!" lockText="1" noThreeD="1"/>
</file>

<file path=xl/ctrlProps/ctrlProp511.xml><?xml version="1.0" encoding="utf-8"?>
<formControlPr xmlns="http://schemas.microsoft.com/office/spreadsheetml/2009/9/main" objectType="CheckBox" checked="Checked" fmlaLink="#REF!" lockText="1" noThreeD="1"/>
</file>

<file path=xl/ctrlProps/ctrlProp512.xml><?xml version="1.0" encoding="utf-8"?>
<formControlPr xmlns="http://schemas.microsoft.com/office/spreadsheetml/2009/9/main" objectType="CheckBox" checked="Checked" fmlaLink="#REF!" lockText="1" noThreeD="1"/>
</file>

<file path=xl/ctrlProps/ctrlProp513.xml><?xml version="1.0" encoding="utf-8"?>
<formControlPr xmlns="http://schemas.microsoft.com/office/spreadsheetml/2009/9/main" objectType="CheckBox" fmlaLink="#REF!" lockText="1" noThreeD="1"/>
</file>

<file path=xl/ctrlProps/ctrlProp514.xml><?xml version="1.0" encoding="utf-8"?>
<formControlPr xmlns="http://schemas.microsoft.com/office/spreadsheetml/2009/9/main" objectType="CheckBox" fmlaLink="#REF!" lockText="1" noThreeD="1"/>
</file>

<file path=xl/ctrlProps/ctrlProp515.xml><?xml version="1.0" encoding="utf-8"?>
<formControlPr xmlns="http://schemas.microsoft.com/office/spreadsheetml/2009/9/main" objectType="CheckBox" checked="Checked" fmlaLink="#REF!" lockText="1" noThreeD="1"/>
</file>

<file path=xl/ctrlProps/ctrlProp516.xml><?xml version="1.0" encoding="utf-8"?>
<formControlPr xmlns="http://schemas.microsoft.com/office/spreadsheetml/2009/9/main" objectType="CheckBox" checked="Checked" fmlaLink="#REF!" lockText="1" noThreeD="1"/>
</file>

<file path=xl/ctrlProps/ctrlProp517.xml><?xml version="1.0" encoding="utf-8"?>
<formControlPr xmlns="http://schemas.microsoft.com/office/spreadsheetml/2009/9/main" objectType="CheckBox" checked="Checked" fmlaLink="#REF!" lockText="1" noThreeD="1"/>
</file>

<file path=xl/ctrlProps/ctrlProp518.xml><?xml version="1.0" encoding="utf-8"?>
<formControlPr xmlns="http://schemas.microsoft.com/office/spreadsheetml/2009/9/main" objectType="CheckBox" fmlaLink="#REF!" lockText="1" noThreeD="1"/>
</file>

<file path=xl/ctrlProps/ctrlProp519.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20.xml><?xml version="1.0" encoding="utf-8"?>
<formControlPr xmlns="http://schemas.microsoft.com/office/spreadsheetml/2009/9/main" objectType="CheckBox" checked="Checked" fmlaLink="#REF!" lockText="1" noThreeD="1"/>
</file>

<file path=xl/ctrlProps/ctrlProp521.xml><?xml version="1.0" encoding="utf-8"?>
<formControlPr xmlns="http://schemas.microsoft.com/office/spreadsheetml/2009/9/main" objectType="CheckBox" checked="Checked" fmlaLink="#REF!" lockText="1" noThreeD="1"/>
</file>

<file path=xl/ctrlProps/ctrlProp522.xml><?xml version="1.0" encoding="utf-8"?>
<formControlPr xmlns="http://schemas.microsoft.com/office/spreadsheetml/2009/9/main" objectType="CheckBox" checked="Checked" fmlaLink="#REF!" lockText="1" noThreeD="1"/>
</file>

<file path=xl/ctrlProps/ctrlProp523.xml><?xml version="1.0" encoding="utf-8"?>
<formControlPr xmlns="http://schemas.microsoft.com/office/spreadsheetml/2009/9/main" objectType="CheckBox" fmlaLink="#REF!" lockText="1" noThreeD="1"/>
</file>

<file path=xl/ctrlProps/ctrlProp524.xml><?xml version="1.0" encoding="utf-8"?>
<formControlPr xmlns="http://schemas.microsoft.com/office/spreadsheetml/2009/9/main" objectType="CheckBox" fmlaLink="#REF!" lockText="1" noThreeD="1"/>
</file>

<file path=xl/ctrlProps/ctrlProp525.xml><?xml version="1.0" encoding="utf-8"?>
<formControlPr xmlns="http://schemas.microsoft.com/office/spreadsheetml/2009/9/main" objectType="CheckBox" checked="Checked" fmlaLink="#REF!" lockText="1" noThreeD="1"/>
</file>

<file path=xl/ctrlProps/ctrlProp526.xml><?xml version="1.0" encoding="utf-8"?>
<formControlPr xmlns="http://schemas.microsoft.com/office/spreadsheetml/2009/9/main" objectType="CheckBox" checked="Checked" fmlaLink="#REF!" lockText="1" noThreeD="1"/>
</file>

<file path=xl/ctrlProps/ctrlProp527.xml><?xml version="1.0" encoding="utf-8"?>
<formControlPr xmlns="http://schemas.microsoft.com/office/spreadsheetml/2009/9/main" objectType="CheckBox" checked="Checked" fmlaLink="#REF!" lockText="1" noThreeD="1"/>
</file>

<file path=xl/ctrlProps/ctrlProp528.xml><?xml version="1.0" encoding="utf-8"?>
<formControlPr xmlns="http://schemas.microsoft.com/office/spreadsheetml/2009/9/main" objectType="CheckBox" fmlaLink="#REF!" lockText="1" noThreeD="1"/>
</file>

<file path=xl/ctrlProps/ctrlProp529.xml><?xml version="1.0" encoding="utf-8"?>
<formControlPr xmlns="http://schemas.microsoft.com/office/spreadsheetml/2009/9/main" objectType="CheckBox" fmlaLink="#REF!"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CheckBox" checked="Checked" fmlaLink="#REF!" lockText="1" noThreeD="1"/>
</file>

<file path=xl/ctrlProps/ctrlProp531.xml><?xml version="1.0" encoding="utf-8"?>
<formControlPr xmlns="http://schemas.microsoft.com/office/spreadsheetml/2009/9/main" objectType="CheckBox" checked="Checked" fmlaLink="#REF!" lockText="1" noThreeD="1"/>
</file>

<file path=xl/ctrlProps/ctrlProp532.xml><?xml version="1.0" encoding="utf-8"?>
<formControlPr xmlns="http://schemas.microsoft.com/office/spreadsheetml/2009/9/main" objectType="CheckBox" checked="Checked" fmlaLink="#REF!" lockText="1" noThreeD="1"/>
</file>

<file path=xl/ctrlProps/ctrlProp533.xml><?xml version="1.0" encoding="utf-8"?>
<formControlPr xmlns="http://schemas.microsoft.com/office/spreadsheetml/2009/9/main" objectType="CheckBox" fmlaLink="#REF!" lockText="1" noThreeD="1"/>
</file>

<file path=xl/ctrlProps/ctrlProp534.xml><?xml version="1.0" encoding="utf-8"?>
<formControlPr xmlns="http://schemas.microsoft.com/office/spreadsheetml/2009/9/main" objectType="CheckBox" fmlaLink="#REF!" lockText="1" noThreeD="1"/>
</file>

<file path=xl/ctrlProps/ctrlProp535.xml><?xml version="1.0" encoding="utf-8"?>
<formControlPr xmlns="http://schemas.microsoft.com/office/spreadsheetml/2009/9/main" objectType="CheckBox" checked="Checked" fmlaLink="#REF!" lockText="1" noThreeD="1"/>
</file>

<file path=xl/ctrlProps/ctrlProp536.xml><?xml version="1.0" encoding="utf-8"?>
<formControlPr xmlns="http://schemas.microsoft.com/office/spreadsheetml/2009/9/main" objectType="CheckBox" checked="Checked" fmlaLink="#REF!" lockText="1" noThreeD="1"/>
</file>

<file path=xl/ctrlProps/ctrlProp537.xml><?xml version="1.0" encoding="utf-8"?>
<formControlPr xmlns="http://schemas.microsoft.com/office/spreadsheetml/2009/9/main" objectType="CheckBox" checked="Checked" fmlaLink="#REF!" lockText="1" noThreeD="1"/>
</file>

<file path=xl/ctrlProps/ctrlProp538.xml><?xml version="1.0" encoding="utf-8"?>
<formControlPr xmlns="http://schemas.microsoft.com/office/spreadsheetml/2009/9/main" objectType="CheckBox" fmlaLink="#REF!" lockText="1" noThreeD="1"/>
</file>

<file path=xl/ctrlProps/ctrlProp539.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40.xml><?xml version="1.0" encoding="utf-8"?>
<formControlPr xmlns="http://schemas.microsoft.com/office/spreadsheetml/2009/9/main" objectType="CheckBox" checked="Checked" fmlaLink="#REF!" lockText="1" noThreeD="1"/>
</file>

<file path=xl/ctrlProps/ctrlProp541.xml><?xml version="1.0" encoding="utf-8"?>
<formControlPr xmlns="http://schemas.microsoft.com/office/spreadsheetml/2009/9/main" objectType="CheckBox" checked="Checked" fmlaLink="#REF!" lockText="1" noThreeD="1"/>
</file>

<file path=xl/ctrlProps/ctrlProp542.xml><?xml version="1.0" encoding="utf-8"?>
<formControlPr xmlns="http://schemas.microsoft.com/office/spreadsheetml/2009/9/main" objectType="CheckBox" checked="Checked" fmlaLink="#REF!" lockText="1" noThreeD="1"/>
</file>

<file path=xl/ctrlProps/ctrlProp543.xml><?xml version="1.0" encoding="utf-8"?>
<formControlPr xmlns="http://schemas.microsoft.com/office/spreadsheetml/2009/9/main" objectType="CheckBox" fmlaLink="#REF!" lockText="1" noThreeD="1"/>
</file>

<file path=xl/ctrlProps/ctrlProp544.xml><?xml version="1.0" encoding="utf-8"?>
<formControlPr xmlns="http://schemas.microsoft.com/office/spreadsheetml/2009/9/main" objectType="CheckBox" fmlaLink="#REF!" lockText="1" noThreeD="1"/>
</file>

<file path=xl/ctrlProps/ctrlProp545.xml><?xml version="1.0" encoding="utf-8"?>
<formControlPr xmlns="http://schemas.microsoft.com/office/spreadsheetml/2009/9/main" objectType="CheckBox" checked="Checked" fmlaLink="#REF!" lockText="1" noThreeD="1"/>
</file>

<file path=xl/ctrlProps/ctrlProp546.xml><?xml version="1.0" encoding="utf-8"?>
<formControlPr xmlns="http://schemas.microsoft.com/office/spreadsheetml/2009/9/main" objectType="CheckBox" checked="Checked" fmlaLink="#REF!" lockText="1" noThreeD="1"/>
</file>

<file path=xl/ctrlProps/ctrlProp547.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3" lockText="1" noThreeD="1"/>
</file>

<file path=xl/ctrlProps/ctrlProp71.xml><?xml version="1.0" encoding="utf-8"?>
<formControlPr xmlns="http://schemas.microsoft.com/office/spreadsheetml/2009/9/main" objectType="CheckBox" fmlaLink="$T$73"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3" lockText="1" noThreeD="1"/>
</file>

<file path=xl/ctrlProps/ctrlProp76.xml><?xml version="1.0" encoding="utf-8"?>
<formControlPr xmlns="http://schemas.microsoft.com/office/spreadsheetml/2009/9/main" objectType="CheckBox" fmlaLink="$T$73"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3" lockText="1" noThreeD="1"/>
</file>

<file path=xl/ctrlProps/ctrlProp81.xml><?xml version="1.0" encoding="utf-8"?>
<formControlPr xmlns="http://schemas.microsoft.com/office/spreadsheetml/2009/9/main" objectType="CheckBox" fmlaLink="$T$73"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3" lockText="1" noThreeD="1"/>
</file>

<file path=xl/ctrlProps/ctrlProp86.xml><?xml version="1.0" encoding="utf-8"?>
<formControlPr xmlns="http://schemas.microsoft.com/office/spreadsheetml/2009/9/main" objectType="CheckBox" fmlaLink="$T$73"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3" lockText="1" noThreeD="1"/>
</file>

<file path=xl/ctrlProps/ctrlProp91.xml><?xml version="1.0" encoding="utf-8"?>
<formControlPr xmlns="http://schemas.microsoft.com/office/spreadsheetml/2009/9/main" objectType="CheckBox" fmlaLink="$T$73"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3" lockText="1" noThreeD="1"/>
</file>

<file path=xl/ctrlProps/ctrlProp96.xml><?xml version="1.0" encoding="utf-8"?>
<formControlPr xmlns="http://schemas.microsoft.com/office/spreadsheetml/2009/9/main" objectType="CheckBox" fmlaLink="$T$73"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82EDD2A8-2587-4CEA-8CBA-21A9AD8AE8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3D8E5962-A5F9-4E5C-9D70-81499E4664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C1C97B73-05FC-4502-B094-E1F5D49EF7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D201220A-31BF-4262-A4FB-191038F638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C3331DA9-EAF7-4DE4-97AF-9924BC28C4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8E0E803E-7BF7-4A08-9DF9-2E6B2B5C5E2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22A720D4-85BE-4B9B-95F0-A11F1FE0C5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E8095793-AD52-42BE-9CF9-14AB0241AF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5BADFAF7-E8EB-4E2D-903F-2F56C7D5FC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09C879F9-61E3-44B8-A6B9-A06E398B485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7FD4EA7E-4328-4327-91DA-F479DFBA8A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AEF540F1-6688-48DE-A3EE-DA656D6709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5D37F86C-F7A7-4D2B-A8D1-E2280BC756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90655F8E-A785-4A6A-9615-6E23D1DC28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44322C2D-92F4-4DD4-B23F-28025A18A1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EFB35034-D691-42F7-BEB1-D0C220F180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B6E9AC6A-B29D-4965-8178-F687636ED0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E352919D-431D-4C99-BB8C-98BC08A7A2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87D9CBDB-B05A-4A47-8716-8AF95EB79E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EB1D3543-B7A5-474B-9161-894801DD1A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D468CCD5-9AE2-4474-9212-4E8F509A63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C4954DF5-0BAA-4F58-93DA-B27008228E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B8ED7702-5CBA-4C50-AA18-E81BD9624A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3D14E8B0-BE83-48F8-9BCA-4651471405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E2DCFDFD-E116-4A5F-9B66-F97D5B529E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2B5AE745-3E72-4F7A-B0B8-9B59B1EE04E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F43B4CAA-0A2F-4FB4-8B57-26B7444775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9E1EC972-A2D9-4FC9-B592-EFC0227D54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928668AB-8EE6-448C-88C9-2EDAF3830D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160CAE12-255E-4C43-A2F8-A5295047E6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B1F6B6F6-BD6B-4F09-AC5D-CACEDC39B5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04F6993F-52DB-49E5-BE63-75563F6929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2F48DDB1-71C3-4A11-8397-71186F3D12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9D56615D-9DDA-4A0A-9F0E-B27E3734177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B2FDE8D5-FC8E-410A-80FA-08B09CC6D19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432BF4BE-8AD4-4748-A96A-3E585B45F4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DF755A68-E883-40FC-A481-F5C099AB8A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5AAF1125-AE4B-4377-84D4-89A49F0CFB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B276000B-8F6B-4A3F-B4B5-A432483D44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81C5912D-8FD4-46E3-8D5D-9E6292EFD1E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5FC0CCCB-3942-4253-A7BB-7884D0CC78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8E82CD8E-10CA-4AFE-8278-CC335A1478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1A6EC2F0-2E50-44D6-A6E1-E6B648A446E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F0C56779-1B89-4EAC-B2CC-A9A318650A4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0BAAC80A-ADA4-4EF2-94A6-0B4599BC5B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E94DBF8E-9F2B-4665-9A9D-59D0245FE1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8B697102-8196-4092-9ACE-0B405485D1D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B62F1BC2-7692-41E3-B7CF-6ABB2ACAB7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DF118E52-53A8-412C-9579-8A8AC20602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CE2F9573-9FEC-4906-B8C9-C3CB692E2B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963DEDEF-B896-4461-AA17-1FAF8F1DEB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BBF8F551-951A-49EF-BFC9-0ADF2D5182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C61F5DF1-11B3-48A6-A63F-10385B9946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903A6694-3136-457D-A602-96062257AC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A3A0E441-DE11-41DA-830B-F2721A8A0E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F1F5C254-BA7D-4501-B06F-28364B0AF5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AB06BD87-D2B3-4ECF-8673-D440DF49E2E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20228A87-370A-412E-AC7D-D0880DA14C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ED9247F0-A720-4533-A2C2-7350CBEFBC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6A828CFB-F471-4013-9FEE-B1B1813AB5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9EAA105D-8F6E-44EB-8C23-CF7771865A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489E9319-C74F-471F-A707-052F690C7C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6BA6CF0A-7A5E-4FB6-AA82-C5C7DB9B84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2919519F-66DB-430C-A6ED-692F8965EB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5F411C58-98EF-407B-B812-F9964B7B84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C91A0B5E-9B73-40D4-AE6B-3D674F1607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F355AA8D-D4D9-41B4-844C-23B3B06149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D0AA87F4-92E7-4CC4-B1B7-3515C7AA7C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9400AF1E-11E3-440F-BCA0-669023AE7D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3AEDD220-434E-41BE-9C45-48225779F2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73868D04-7654-4C24-8D46-808B10FF63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7112C219-D8FD-477F-9CE5-46255CEF9D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1C37EF86-065B-4657-95DE-96007AE6535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227C7870-C063-4BAE-960A-7213215A54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8776B7CA-4251-4464-A163-DA9A13559B4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B073BB2C-4A73-4FDC-953C-B024514A97C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C9E2FDEA-0D4D-46E4-A0F6-B28C5EA4381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2BCEE543-1D07-41A7-B896-6592219ABA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9FEE658E-5ECA-4705-8A8A-352EDC68AA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65B8547E-6512-4030-AC4E-097A38DF88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CD5DF911-B0BF-4690-87BB-5129154591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09706663-76E8-46F5-B63B-DD8984BC5A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A8B579AB-C189-4C86-B1B7-E9517F562D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B5745283-5889-48D2-A913-C2C1AA4B30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5B62AFB3-583C-494B-9C40-6B2B361D55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DE1C0198-263A-4E58-BD34-34DE68C906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3942D8A3-00D5-4D19-84C5-E477FBF6D3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D6E59FAC-AB0E-4866-8F03-779DBBCA1D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5B912B26-A90F-48F3-9ED9-8920FCCD90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7D2ED397-346E-41EE-8669-D3870BBAB1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6E2F464B-633C-4358-8B88-D415362AAB6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C7EFCE9C-1D70-4633-A4FF-0012D3B4A5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0973C2AD-38AC-4923-A39A-ACA28211CA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BD9B8383-6DAE-4FE1-AABB-60909FF334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4A693159-C5F4-463E-B7BD-13068FC9F2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78C946C1-510A-495F-82CD-693E0621CEF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AB78968D-1824-4B3E-8ED8-10BE0AE1F3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F6ED6DC4-3772-4FFA-A53B-A867BF71BC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72F01E20-7224-4C54-8A9C-F488C82CB9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60656A15-C8A2-4D9D-A83B-2B54BEA4C0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E10E1891-B6BE-4E62-8F89-F7A0E0BACD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31D813A5-D3EB-4FBA-A600-F33973EB4A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78AC2BAB-C976-4A6A-9FB4-AA3061AAE0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F3281C78-A73E-4519-86C1-48F28D5668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EF37F1C9-DA02-446F-A26A-4F308A975B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8B8E7E56-5552-41A9-9579-EE0980B8F4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4C6EEA1F-8811-4E3F-9E28-3B73B11D99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035427BF-BAAF-4204-B534-6E4E6F49D2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FFF8B489-A7DC-428A-9E97-CC2002C29A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E9597E87-6D98-47FC-8699-9AC53867B49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B5D19E50-B860-4D96-A83D-9613B075B5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ACBBD1C0-C063-4CE9-924D-522DF67190F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C44B65A2-8479-4578-BF76-5FD67AC596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EADFD1EE-0E0B-48DB-ACD1-9464A8F5F1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2EE23F8D-D7CC-451A-A905-B138D6A1F7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28575</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0E21111E-599D-435D-A283-876B2E8350B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32DAC426-B208-460F-AA0C-E68D0EDD13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77</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6FE25492-C192-4EE8-B3CB-F6BC7C0ADB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3F37B367-D7ED-4517-9666-3FD40289FE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9338A58C-FFAC-47CB-A1ED-7F3A8C3CAE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28575</xdr:rowOff>
        </xdr:from>
        <xdr:to>
          <xdr:col>7</xdr:col>
          <xdr:colOff>219075</xdr:colOff>
          <xdr:row>75</xdr:row>
          <xdr:rowOff>247650</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BB6FBB76-F43F-4EF2-A6E0-8AB835B70D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78</xdr:row>
          <xdr:rowOff>219075</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4F678B0A-5ADE-46E4-89F4-8841AB397B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77</xdr:row>
          <xdr:rowOff>28575</xdr:rowOff>
        </xdr:from>
        <xdr:to>
          <xdr:col>7</xdr:col>
          <xdr:colOff>219075</xdr:colOff>
          <xdr:row>78</xdr:row>
          <xdr:rowOff>219075</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CF456FF7-DD1B-4280-9CD7-9379875B42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48" name="Check Box 124" descr="15条医師　項目使用" hidden="1">
              <a:extLst>
                <a:ext uri="{63B3BB69-23CF-44E3-9099-C40C66FF867C}">
                  <a14:compatExt spid="_x0000_s1148"/>
                </a:ext>
                <a:ext uri="{FF2B5EF4-FFF2-40B4-BE49-F238E27FC236}">
                  <a16:creationId xmlns:a16="http://schemas.microsoft.com/office/drawing/2014/main" id="{3C9EF1B9-2808-420E-90DF-652DDDD6A0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49" name="Check Box 125" descr="15条医師　項目使用" hidden="1">
              <a:extLst>
                <a:ext uri="{63B3BB69-23CF-44E3-9099-C40C66FF867C}">
                  <a14:compatExt spid="_x0000_s1149"/>
                </a:ext>
                <a:ext uri="{FF2B5EF4-FFF2-40B4-BE49-F238E27FC236}">
                  <a16:creationId xmlns:a16="http://schemas.microsoft.com/office/drawing/2014/main" id="{106E3B43-9FB4-41DF-991F-D470B647F8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0" name="Check Box 126" descr="15条医師　項目使用" hidden="1">
              <a:extLst>
                <a:ext uri="{63B3BB69-23CF-44E3-9099-C40C66FF867C}">
                  <a14:compatExt spid="_x0000_s1150"/>
                </a:ext>
                <a:ext uri="{FF2B5EF4-FFF2-40B4-BE49-F238E27FC236}">
                  <a16:creationId xmlns:a16="http://schemas.microsoft.com/office/drawing/2014/main" id="{2D762DCB-36E6-4C06-A32D-F59342FFFF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1" name="Check Box 127" descr="15条医師　項目使用" hidden="1">
              <a:extLst>
                <a:ext uri="{63B3BB69-23CF-44E3-9099-C40C66FF867C}">
                  <a14:compatExt spid="_x0000_s1151"/>
                </a:ext>
                <a:ext uri="{FF2B5EF4-FFF2-40B4-BE49-F238E27FC236}">
                  <a16:creationId xmlns:a16="http://schemas.microsoft.com/office/drawing/2014/main" id="{1DE619F6-6DAA-4297-BD92-E274B0F01C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2" name="Check Box 128" descr="15条医師　項目使用" hidden="1">
              <a:extLst>
                <a:ext uri="{63B3BB69-23CF-44E3-9099-C40C66FF867C}">
                  <a14:compatExt spid="_x0000_s1152"/>
                </a:ext>
                <a:ext uri="{FF2B5EF4-FFF2-40B4-BE49-F238E27FC236}">
                  <a16:creationId xmlns:a16="http://schemas.microsoft.com/office/drawing/2014/main" id="{CA8D76B6-FBFC-4193-9375-D07B5941DD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3" name="Check Box 129" descr="15条医師　項目使用" hidden="1">
              <a:extLst>
                <a:ext uri="{63B3BB69-23CF-44E3-9099-C40C66FF867C}">
                  <a14:compatExt spid="_x0000_s1153"/>
                </a:ext>
                <a:ext uri="{FF2B5EF4-FFF2-40B4-BE49-F238E27FC236}">
                  <a16:creationId xmlns:a16="http://schemas.microsoft.com/office/drawing/2014/main" id="{7A9B50C0-04BC-450E-8C34-174C0ED29C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4" name="Check Box 130" descr="15条医師　項目使用" hidden="1">
              <a:extLst>
                <a:ext uri="{63B3BB69-23CF-44E3-9099-C40C66FF867C}">
                  <a14:compatExt spid="_x0000_s1154"/>
                </a:ext>
                <a:ext uri="{FF2B5EF4-FFF2-40B4-BE49-F238E27FC236}">
                  <a16:creationId xmlns:a16="http://schemas.microsoft.com/office/drawing/2014/main" id="{D9FED2D1-F2EA-4E6B-8304-56F6EFB0B0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5" name="Check Box 131" descr="15条医師　項目使用" hidden="1">
              <a:extLst>
                <a:ext uri="{63B3BB69-23CF-44E3-9099-C40C66FF867C}">
                  <a14:compatExt spid="_x0000_s1155"/>
                </a:ext>
                <a:ext uri="{FF2B5EF4-FFF2-40B4-BE49-F238E27FC236}">
                  <a16:creationId xmlns:a16="http://schemas.microsoft.com/office/drawing/2014/main" id="{8F0CA478-3872-4BF8-8845-5E6254603C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6" name="Check Box 132" descr="15条医師　項目使用" hidden="1">
              <a:extLst>
                <a:ext uri="{63B3BB69-23CF-44E3-9099-C40C66FF867C}">
                  <a14:compatExt spid="_x0000_s1156"/>
                </a:ext>
                <a:ext uri="{FF2B5EF4-FFF2-40B4-BE49-F238E27FC236}">
                  <a16:creationId xmlns:a16="http://schemas.microsoft.com/office/drawing/2014/main" id="{D70D7C02-3368-4F7A-88EB-0F29E50CA2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7" name="Check Box 133" descr="15条医師　項目使用" hidden="1">
              <a:extLst>
                <a:ext uri="{63B3BB69-23CF-44E3-9099-C40C66FF867C}">
                  <a14:compatExt spid="_x0000_s1157"/>
                </a:ext>
                <a:ext uri="{FF2B5EF4-FFF2-40B4-BE49-F238E27FC236}">
                  <a16:creationId xmlns:a16="http://schemas.microsoft.com/office/drawing/2014/main" id="{343E9316-3A3A-40D7-862C-A36636D96F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8" name="Check Box 134" descr="15条医師　項目使用" hidden="1">
              <a:extLst>
                <a:ext uri="{63B3BB69-23CF-44E3-9099-C40C66FF867C}">
                  <a14:compatExt spid="_x0000_s1158"/>
                </a:ext>
                <a:ext uri="{FF2B5EF4-FFF2-40B4-BE49-F238E27FC236}">
                  <a16:creationId xmlns:a16="http://schemas.microsoft.com/office/drawing/2014/main" id="{E2A1F5B6-D6A0-47DD-AF6D-97BE762942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59" name="Check Box 135" descr="15条医師　項目使用" hidden="1">
              <a:extLst>
                <a:ext uri="{63B3BB69-23CF-44E3-9099-C40C66FF867C}">
                  <a14:compatExt spid="_x0000_s1159"/>
                </a:ext>
                <a:ext uri="{FF2B5EF4-FFF2-40B4-BE49-F238E27FC236}">
                  <a16:creationId xmlns:a16="http://schemas.microsoft.com/office/drawing/2014/main" id="{0C936A62-90EF-4806-B675-6094A942958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0" name="Check Box 136" descr="15条医師　項目使用" hidden="1">
              <a:extLst>
                <a:ext uri="{63B3BB69-23CF-44E3-9099-C40C66FF867C}">
                  <a14:compatExt spid="_x0000_s1160"/>
                </a:ext>
                <a:ext uri="{FF2B5EF4-FFF2-40B4-BE49-F238E27FC236}">
                  <a16:creationId xmlns:a16="http://schemas.microsoft.com/office/drawing/2014/main" id="{70624BD6-4F7B-4121-A90A-36C6EE4F6F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1" name="Check Box 137" descr="15条医師　項目使用" hidden="1">
              <a:extLst>
                <a:ext uri="{63B3BB69-23CF-44E3-9099-C40C66FF867C}">
                  <a14:compatExt spid="_x0000_s1161"/>
                </a:ext>
                <a:ext uri="{FF2B5EF4-FFF2-40B4-BE49-F238E27FC236}">
                  <a16:creationId xmlns:a16="http://schemas.microsoft.com/office/drawing/2014/main" id="{FABEB4E2-E976-4449-82F0-D5800580A4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2" name="Check Box 138" descr="15条医師　項目使用" hidden="1">
              <a:extLst>
                <a:ext uri="{63B3BB69-23CF-44E3-9099-C40C66FF867C}">
                  <a14:compatExt spid="_x0000_s1162"/>
                </a:ext>
                <a:ext uri="{FF2B5EF4-FFF2-40B4-BE49-F238E27FC236}">
                  <a16:creationId xmlns:a16="http://schemas.microsoft.com/office/drawing/2014/main" id="{52482B90-3576-4DF4-A477-F13FB31705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3" name="Check Box 139" descr="15条医師　項目使用" hidden="1">
              <a:extLst>
                <a:ext uri="{63B3BB69-23CF-44E3-9099-C40C66FF867C}">
                  <a14:compatExt spid="_x0000_s1163"/>
                </a:ext>
                <a:ext uri="{FF2B5EF4-FFF2-40B4-BE49-F238E27FC236}">
                  <a16:creationId xmlns:a16="http://schemas.microsoft.com/office/drawing/2014/main" id="{8D5F072D-2FC7-4B60-BCBF-298515F212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4" name="Check Box 140" descr="15条医師　項目使用" hidden="1">
              <a:extLst>
                <a:ext uri="{63B3BB69-23CF-44E3-9099-C40C66FF867C}">
                  <a14:compatExt spid="_x0000_s1164"/>
                </a:ext>
                <a:ext uri="{FF2B5EF4-FFF2-40B4-BE49-F238E27FC236}">
                  <a16:creationId xmlns:a16="http://schemas.microsoft.com/office/drawing/2014/main" id="{E74DD899-2DEB-4A5E-87C6-298916C1FF7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5" name="Check Box 141" descr="15条医師　項目使用" hidden="1">
              <a:extLst>
                <a:ext uri="{63B3BB69-23CF-44E3-9099-C40C66FF867C}">
                  <a14:compatExt spid="_x0000_s1165"/>
                </a:ext>
                <a:ext uri="{FF2B5EF4-FFF2-40B4-BE49-F238E27FC236}">
                  <a16:creationId xmlns:a16="http://schemas.microsoft.com/office/drawing/2014/main" id="{7664C244-0C82-43CA-81D5-D73922997A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6" name="Check Box 142" descr="15条医師　項目使用" hidden="1">
              <a:extLst>
                <a:ext uri="{63B3BB69-23CF-44E3-9099-C40C66FF867C}">
                  <a14:compatExt spid="_x0000_s1166"/>
                </a:ext>
                <a:ext uri="{FF2B5EF4-FFF2-40B4-BE49-F238E27FC236}">
                  <a16:creationId xmlns:a16="http://schemas.microsoft.com/office/drawing/2014/main" id="{A739AE27-DC6A-4285-8C59-871EF91E97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7" name="Check Box 143" descr="15条医師　項目使用" hidden="1">
              <a:extLst>
                <a:ext uri="{63B3BB69-23CF-44E3-9099-C40C66FF867C}">
                  <a14:compatExt spid="_x0000_s1167"/>
                </a:ext>
                <a:ext uri="{FF2B5EF4-FFF2-40B4-BE49-F238E27FC236}">
                  <a16:creationId xmlns:a16="http://schemas.microsoft.com/office/drawing/2014/main" id="{7C754966-4DFF-4CB2-86E1-DE48D292D82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8" name="Check Box 144" descr="15条医師　項目使用" hidden="1">
              <a:extLst>
                <a:ext uri="{63B3BB69-23CF-44E3-9099-C40C66FF867C}">
                  <a14:compatExt spid="_x0000_s1168"/>
                </a:ext>
                <a:ext uri="{FF2B5EF4-FFF2-40B4-BE49-F238E27FC236}">
                  <a16:creationId xmlns:a16="http://schemas.microsoft.com/office/drawing/2014/main" id="{0D5A2B64-2E0C-4931-B532-CBBF258AE1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69" name="Check Box 145" descr="15条医師　項目使用" hidden="1">
              <a:extLst>
                <a:ext uri="{63B3BB69-23CF-44E3-9099-C40C66FF867C}">
                  <a14:compatExt spid="_x0000_s1169"/>
                </a:ext>
                <a:ext uri="{FF2B5EF4-FFF2-40B4-BE49-F238E27FC236}">
                  <a16:creationId xmlns:a16="http://schemas.microsoft.com/office/drawing/2014/main" id="{01074D73-E2A3-4956-A94D-2AB64E8EDE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0" name="Check Box 146" descr="15条医師　項目使用" hidden="1">
              <a:extLst>
                <a:ext uri="{63B3BB69-23CF-44E3-9099-C40C66FF867C}">
                  <a14:compatExt spid="_x0000_s1170"/>
                </a:ext>
                <a:ext uri="{FF2B5EF4-FFF2-40B4-BE49-F238E27FC236}">
                  <a16:creationId xmlns:a16="http://schemas.microsoft.com/office/drawing/2014/main" id="{497912A7-AFEC-457F-AFC0-0FBC7887D8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1" name="Check Box 147" descr="15条医師　項目使用" hidden="1">
              <a:extLst>
                <a:ext uri="{63B3BB69-23CF-44E3-9099-C40C66FF867C}">
                  <a14:compatExt spid="_x0000_s1171"/>
                </a:ext>
                <a:ext uri="{FF2B5EF4-FFF2-40B4-BE49-F238E27FC236}">
                  <a16:creationId xmlns:a16="http://schemas.microsoft.com/office/drawing/2014/main" id="{B7E6155F-7ADF-473F-AEDB-F196E582F5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2" name="Check Box 148" descr="15条医師　項目使用" hidden="1">
              <a:extLst>
                <a:ext uri="{63B3BB69-23CF-44E3-9099-C40C66FF867C}">
                  <a14:compatExt spid="_x0000_s1172"/>
                </a:ext>
                <a:ext uri="{FF2B5EF4-FFF2-40B4-BE49-F238E27FC236}">
                  <a16:creationId xmlns:a16="http://schemas.microsoft.com/office/drawing/2014/main" id="{3AA8C2D9-6EB8-441F-A10F-5E27DC2FE9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3" name="Check Box 149" descr="15条医師　項目使用" hidden="1">
              <a:extLst>
                <a:ext uri="{63B3BB69-23CF-44E3-9099-C40C66FF867C}">
                  <a14:compatExt spid="_x0000_s1173"/>
                </a:ext>
                <a:ext uri="{FF2B5EF4-FFF2-40B4-BE49-F238E27FC236}">
                  <a16:creationId xmlns:a16="http://schemas.microsoft.com/office/drawing/2014/main" id="{0365FFA3-9F7A-4A02-A42D-AD517C799DA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4" name="Check Box 150" descr="15条医師　項目使用" hidden="1">
              <a:extLst>
                <a:ext uri="{63B3BB69-23CF-44E3-9099-C40C66FF867C}">
                  <a14:compatExt spid="_x0000_s1174"/>
                </a:ext>
                <a:ext uri="{FF2B5EF4-FFF2-40B4-BE49-F238E27FC236}">
                  <a16:creationId xmlns:a16="http://schemas.microsoft.com/office/drawing/2014/main" id="{87FC59B8-259F-4A65-BB1A-D42F2EBE90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5" name="Check Box 151" descr="15条医師　項目使用" hidden="1">
              <a:extLst>
                <a:ext uri="{63B3BB69-23CF-44E3-9099-C40C66FF867C}">
                  <a14:compatExt spid="_x0000_s1175"/>
                </a:ext>
                <a:ext uri="{FF2B5EF4-FFF2-40B4-BE49-F238E27FC236}">
                  <a16:creationId xmlns:a16="http://schemas.microsoft.com/office/drawing/2014/main" id="{EB7478E9-3871-4193-8CF2-A11D45429CD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6" name="Check Box 152" descr="15条医師　項目使用" hidden="1">
              <a:extLst>
                <a:ext uri="{63B3BB69-23CF-44E3-9099-C40C66FF867C}">
                  <a14:compatExt spid="_x0000_s1176"/>
                </a:ext>
                <a:ext uri="{FF2B5EF4-FFF2-40B4-BE49-F238E27FC236}">
                  <a16:creationId xmlns:a16="http://schemas.microsoft.com/office/drawing/2014/main" id="{7F15715C-CC2A-463A-AE6C-5A639E9C68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7" name="Check Box 153" descr="15条医師　項目使用" hidden="1">
              <a:extLst>
                <a:ext uri="{63B3BB69-23CF-44E3-9099-C40C66FF867C}">
                  <a14:compatExt spid="_x0000_s1177"/>
                </a:ext>
                <a:ext uri="{FF2B5EF4-FFF2-40B4-BE49-F238E27FC236}">
                  <a16:creationId xmlns:a16="http://schemas.microsoft.com/office/drawing/2014/main" id="{0BD9CE49-544F-421C-B01B-DC0A5F85E1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8" name="Check Box 154" descr="15条医師　項目使用" hidden="1">
              <a:extLst>
                <a:ext uri="{63B3BB69-23CF-44E3-9099-C40C66FF867C}">
                  <a14:compatExt spid="_x0000_s1178"/>
                </a:ext>
                <a:ext uri="{FF2B5EF4-FFF2-40B4-BE49-F238E27FC236}">
                  <a16:creationId xmlns:a16="http://schemas.microsoft.com/office/drawing/2014/main" id="{7C394292-B57D-4FD9-83C3-9CD030B285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79" name="Check Box 155" descr="15条医師　項目使用" hidden="1">
              <a:extLst>
                <a:ext uri="{63B3BB69-23CF-44E3-9099-C40C66FF867C}">
                  <a14:compatExt spid="_x0000_s1179"/>
                </a:ext>
                <a:ext uri="{FF2B5EF4-FFF2-40B4-BE49-F238E27FC236}">
                  <a16:creationId xmlns:a16="http://schemas.microsoft.com/office/drawing/2014/main" id="{E69C7917-5683-4BBE-B4D5-2718D07E3C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0" name="Check Box 156" descr="15条医師　項目使用" hidden="1">
              <a:extLst>
                <a:ext uri="{63B3BB69-23CF-44E3-9099-C40C66FF867C}">
                  <a14:compatExt spid="_x0000_s1180"/>
                </a:ext>
                <a:ext uri="{FF2B5EF4-FFF2-40B4-BE49-F238E27FC236}">
                  <a16:creationId xmlns:a16="http://schemas.microsoft.com/office/drawing/2014/main" id="{C34B9E76-F446-4504-9B56-824E253205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1" name="Check Box 157" descr="15条医師　項目使用" hidden="1">
              <a:extLst>
                <a:ext uri="{63B3BB69-23CF-44E3-9099-C40C66FF867C}">
                  <a14:compatExt spid="_x0000_s1181"/>
                </a:ext>
                <a:ext uri="{FF2B5EF4-FFF2-40B4-BE49-F238E27FC236}">
                  <a16:creationId xmlns:a16="http://schemas.microsoft.com/office/drawing/2014/main" id="{640CF5ED-8CF9-4767-9D7B-87A8564A04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2" name="Check Box 158" descr="15条医師　項目使用" hidden="1">
              <a:extLst>
                <a:ext uri="{63B3BB69-23CF-44E3-9099-C40C66FF867C}">
                  <a14:compatExt spid="_x0000_s1182"/>
                </a:ext>
                <a:ext uri="{FF2B5EF4-FFF2-40B4-BE49-F238E27FC236}">
                  <a16:creationId xmlns:a16="http://schemas.microsoft.com/office/drawing/2014/main" id="{44F6D6C4-EC72-46AF-8669-5E3138591E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3" name="Check Box 159" descr="15条医師　項目使用" hidden="1">
              <a:extLst>
                <a:ext uri="{63B3BB69-23CF-44E3-9099-C40C66FF867C}">
                  <a14:compatExt spid="_x0000_s1183"/>
                </a:ext>
                <a:ext uri="{FF2B5EF4-FFF2-40B4-BE49-F238E27FC236}">
                  <a16:creationId xmlns:a16="http://schemas.microsoft.com/office/drawing/2014/main" id="{ED7CD8BD-E229-478E-90D8-21949E2DC3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4" name="Check Box 160" descr="15条医師　項目使用" hidden="1">
              <a:extLst>
                <a:ext uri="{63B3BB69-23CF-44E3-9099-C40C66FF867C}">
                  <a14:compatExt spid="_x0000_s1184"/>
                </a:ext>
                <a:ext uri="{FF2B5EF4-FFF2-40B4-BE49-F238E27FC236}">
                  <a16:creationId xmlns:a16="http://schemas.microsoft.com/office/drawing/2014/main" id="{503B380E-D542-43C3-8F33-CDA319868E6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5" name="Check Box 161" descr="15条医師　項目使用" hidden="1">
              <a:extLst>
                <a:ext uri="{63B3BB69-23CF-44E3-9099-C40C66FF867C}">
                  <a14:compatExt spid="_x0000_s1185"/>
                </a:ext>
                <a:ext uri="{FF2B5EF4-FFF2-40B4-BE49-F238E27FC236}">
                  <a16:creationId xmlns:a16="http://schemas.microsoft.com/office/drawing/2014/main" id="{245358B3-C8AF-41C0-A6E1-3F28960857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6" name="Check Box 162" descr="15条医師　項目使用" hidden="1">
              <a:extLst>
                <a:ext uri="{63B3BB69-23CF-44E3-9099-C40C66FF867C}">
                  <a14:compatExt spid="_x0000_s1186"/>
                </a:ext>
                <a:ext uri="{FF2B5EF4-FFF2-40B4-BE49-F238E27FC236}">
                  <a16:creationId xmlns:a16="http://schemas.microsoft.com/office/drawing/2014/main" id="{ADC4BB63-6054-4471-81D4-B8B21DCDC1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7" name="Check Box 163" descr="15条医師　項目使用" hidden="1">
              <a:extLst>
                <a:ext uri="{63B3BB69-23CF-44E3-9099-C40C66FF867C}">
                  <a14:compatExt spid="_x0000_s1187"/>
                </a:ext>
                <a:ext uri="{FF2B5EF4-FFF2-40B4-BE49-F238E27FC236}">
                  <a16:creationId xmlns:a16="http://schemas.microsoft.com/office/drawing/2014/main" id="{21FC125B-CEF9-4E2A-8825-11DCCE1C18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8" name="Check Box 164" descr="15条医師　項目使用" hidden="1">
              <a:extLst>
                <a:ext uri="{63B3BB69-23CF-44E3-9099-C40C66FF867C}">
                  <a14:compatExt spid="_x0000_s1188"/>
                </a:ext>
                <a:ext uri="{FF2B5EF4-FFF2-40B4-BE49-F238E27FC236}">
                  <a16:creationId xmlns:a16="http://schemas.microsoft.com/office/drawing/2014/main" id="{D5DCE35A-0590-49BA-B92F-A857F16238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89" name="Check Box 165" descr="15条医師　項目使用" hidden="1">
              <a:extLst>
                <a:ext uri="{63B3BB69-23CF-44E3-9099-C40C66FF867C}">
                  <a14:compatExt spid="_x0000_s1189"/>
                </a:ext>
                <a:ext uri="{FF2B5EF4-FFF2-40B4-BE49-F238E27FC236}">
                  <a16:creationId xmlns:a16="http://schemas.microsoft.com/office/drawing/2014/main" id="{1D77EF7C-61B7-4696-A372-872E0A33D3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0" name="Check Box 166" descr="15条医師　項目使用" hidden="1">
              <a:extLst>
                <a:ext uri="{63B3BB69-23CF-44E3-9099-C40C66FF867C}">
                  <a14:compatExt spid="_x0000_s1190"/>
                </a:ext>
                <a:ext uri="{FF2B5EF4-FFF2-40B4-BE49-F238E27FC236}">
                  <a16:creationId xmlns:a16="http://schemas.microsoft.com/office/drawing/2014/main" id="{01891360-607A-48E6-9E28-A377E4D1D1C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40</xdr:row>
          <xdr:rowOff>123825</xdr:rowOff>
        </xdr:from>
        <xdr:to>
          <xdr:col>7</xdr:col>
          <xdr:colOff>590550</xdr:colOff>
          <xdr:row>75</xdr:row>
          <xdr:rowOff>57150</xdr:rowOff>
        </xdr:to>
        <xdr:sp macro="" textlink="">
          <xdr:nvSpPr>
            <xdr:cNvPr id="1191" name="Yotei-ido" hidden="1">
              <a:extLst>
                <a:ext uri="{63B3BB69-23CF-44E3-9099-C40C66FF867C}">
                  <a14:compatExt spid="_x0000_s1191"/>
                </a:ext>
                <a:ext uri="{FF2B5EF4-FFF2-40B4-BE49-F238E27FC236}">
                  <a16:creationId xmlns:a16="http://schemas.microsoft.com/office/drawing/2014/main" id="{3A2C8819-07D3-46A8-B7B0-A12C58C35FAF}"/>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2" name="Check Box 168" descr="15条医師　項目使用" hidden="1">
              <a:extLst>
                <a:ext uri="{63B3BB69-23CF-44E3-9099-C40C66FF867C}">
                  <a14:compatExt spid="_x0000_s1192"/>
                </a:ext>
                <a:ext uri="{FF2B5EF4-FFF2-40B4-BE49-F238E27FC236}">
                  <a16:creationId xmlns:a16="http://schemas.microsoft.com/office/drawing/2014/main" id="{808789D3-EA4C-4CF0-91E3-CD18ED9890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3" name="Check Box 169" descr="15条医師　項目使用" hidden="1">
              <a:extLst>
                <a:ext uri="{63B3BB69-23CF-44E3-9099-C40C66FF867C}">
                  <a14:compatExt spid="_x0000_s1193"/>
                </a:ext>
                <a:ext uri="{FF2B5EF4-FFF2-40B4-BE49-F238E27FC236}">
                  <a16:creationId xmlns:a16="http://schemas.microsoft.com/office/drawing/2014/main" id="{BF702CA3-BB40-43FB-8A5F-2AC24CC472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4" name="Check Box 170" descr="15条医師　項目使用" hidden="1">
              <a:extLst>
                <a:ext uri="{63B3BB69-23CF-44E3-9099-C40C66FF867C}">
                  <a14:compatExt spid="_x0000_s1194"/>
                </a:ext>
                <a:ext uri="{FF2B5EF4-FFF2-40B4-BE49-F238E27FC236}">
                  <a16:creationId xmlns:a16="http://schemas.microsoft.com/office/drawing/2014/main" id="{6246D4C2-74E7-48C5-97F2-5BF53C6BB8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5" name="Check Box 171" descr="15条医師　項目使用" hidden="1">
              <a:extLst>
                <a:ext uri="{63B3BB69-23CF-44E3-9099-C40C66FF867C}">
                  <a14:compatExt spid="_x0000_s1195"/>
                </a:ext>
                <a:ext uri="{FF2B5EF4-FFF2-40B4-BE49-F238E27FC236}">
                  <a16:creationId xmlns:a16="http://schemas.microsoft.com/office/drawing/2014/main" id="{27CA24DF-6F15-42D1-A413-68F3B2A22F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6" name="Check Box 172" descr="15条医師　項目使用" hidden="1">
              <a:extLst>
                <a:ext uri="{63B3BB69-23CF-44E3-9099-C40C66FF867C}">
                  <a14:compatExt spid="_x0000_s1196"/>
                </a:ext>
                <a:ext uri="{FF2B5EF4-FFF2-40B4-BE49-F238E27FC236}">
                  <a16:creationId xmlns:a16="http://schemas.microsoft.com/office/drawing/2014/main" id="{6E7F1865-44FB-47D4-AFB8-09D4306A4F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7" name="Check Box 173" descr="15条医師　項目使用" hidden="1">
              <a:extLst>
                <a:ext uri="{63B3BB69-23CF-44E3-9099-C40C66FF867C}">
                  <a14:compatExt spid="_x0000_s1197"/>
                </a:ext>
                <a:ext uri="{FF2B5EF4-FFF2-40B4-BE49-F238E27FC236}">
                  <a16:creationId xmlns:a16="http://schemas.microsoft.com/office/drawing/2014/main" id="{A12E8A87-BE84-4B75-A159-FBA952111E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8" name="Check Box 174" descr="15条医師　項目使用" hidden="1">
              <a:extLst>
                <a:ext uri="{63B3BB69-23CF-44E3-9099-C40C66FF867C}">
                  <a14:compatExt spid="_x0000_s1198"/>
                </a:ext>
                <a:ext uri="{FF2B5EF4-FFF2-40B4-BE49-F238E27FC236}">
                  <a16:creationId xmlns:a16="http://schemas.microsoft.com/office/drawing/2014/main" id="{39E805C6-C309-4DB8-BC27-B840C75505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199" name="Check Box 175" descr="15条医師　項目使用" hidden="1">
              <a:extLst>
                <a:ext uri="{63B3BB69-23CF-44E3-9099-C40C66FF867C}">
                  <a14:compatExt spid="_x0000_s1199"/>
                </a:ext>
                <a:ext uri="{FF2B5EF4-FFF2-40B4-BE49-F238E27FC236}">
                  <a16:creationId xmlns:a16="http://schemas.microsoft.com/office/drawing/2014/main" id="{37D5573B-494A-4BB4-BF48-05F7015A82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0" name="Check Box 176" descr="15条医師　項目使用" hidden="1">
              <a:extLst>
                <a:ext uri="{63B3BB69-23CF-44E3-9099-C40C66FF867C}">
                  <a14:compatExt spid="_x0000_s1200"/>
                </a:ext>
                <a:ext uri="{FF2B5EF4-FFF2-40B4-BE49-F238E27FC236}">
                  <a16:creationId xmlns:a16="http://schemas.microsoft.com/office/drawing/2014/main" id="{C7024B45-A9B8-4872-9258-B1CF6DC349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1" name="Check Box 177" descr="15条医師　項目使用" hidden="1">
              <a:extLst>
                <a:ext uri="{63B3BB69-23CF-44E3-9099-C40C66FF867C}">
                  <a14:compatExt spid="_x0000_s1201"/>
                </a:ext>
                <a:ext uri="{FF2B5EF4-FFF2-40B4-BE49-F238E27FC236}">
                  <a16:creationId xmlns:a16="http://schemas.microsoft.com/office/drawing/2014/main" id="{8DB9D382-6B8E-42B2-BCAD-F3025E3604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2" name="Check Box 178" descr="15条医師　項目使用" hidden="1">
              <a:extLst>
                <a:ext uri="{63B3BB69-23CF-44E3-9099-C40C66FF867C}">
                  <a14:compatExt spid="_x0000_s1202"/>
                </a:ext>
                <a:ext uri="{FF2B5EF4-FFF2-40B4-BE49-F238E27FC236}">
                  <a16:creationId xmlns:a16="http://schemas.microsoft.com/office/drawing/2014/main" id="{A45E9841-E61E-428B-BAEB-50ACB0C9B8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3" name="Check Box 179" descr="15条医師　項目使用" hidden="1">
              <a:extLst>
                <a:ext uri="{63B3BB69-23CF-44E3-9099-C40C66FF867C}">
                  <a14:compatExt spid="_x0000_s1203"/>
                </a:ext>
                <a:ext uri="{FF2B5EF4-FFF2-40B4-BE49-F238E27FC236}">
                  <a16:creationId xmlns:a16="http://schemas.microsoft.com/office/drawing/2014/main" id="{5E11480D-E441-456A-8FBC-867C56D5936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4" name="Check Box 180" descr="15条医師　項目使用" hidden="1">
              <a:extLst>
                <a:ext uri="{63B3BB69-23CF-44E3-9099-C40C66FF867C}">
                  <a14:compatExt spid="_x0000_s1204"/>
                </a:ext>
                <a:ext uri="{FF2B5EF4-FFF2-40B4-BE49-F238E27FC236}">
                  <a16:creationId xmlns:a16="http://schemas.microsoft.com/office/drawing/2014/main" id="{35061829-EF77-451E-9681-826E77484B7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5" name="Check Box 181" descr="15条医師　項目使用" hidden="1">
              <a:extLst>
                <a:ext uri="{63B3BB69-23CF-44E3-9099-C40C66FF867C}">
                  <a14:compatExt spid="_x0000_s1205"/>
                </a:ext>
                <a:ext uri="{FF2B5EF4-FFF2-40B4-BE49-F238E27FC236}">
                  <a16:creationId xmlns:a16="http://schemas.microsoft.com/office/drawing/2014/main" id="{0ADEDC71-57B7-4059-81AF-E8AC0F9AAF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6" name="Check Box 182" descr="15条医師　項目使用" hidden="1">
              <a:extLst>
                <a:ext uri="{63B3BB69-23CF-44E3-9099-C40C66FF867C}">
                  <a14:compatExt spid="_x0000_s1206"/>
                </a:ext>
                <a:ext uri="{FF2B5EF4-FFF2-40B4-BE49-F238E27FC236}">
                  <a16:creationId xmlns:a16="http://schemas.microsoft.com/office/drawing/2014/main" id="{30C9CD51-3F58-4779-A755-F536D32744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7" name="Check Box 183" descr="15条医師　項目使用" hidden="1">
              <a:extLst>
                <a:ext uri="{63B3BB69-23CF-44E3-9099-C40C66FF867C}">
                  <a14:compatExt spid="_x0000_s1207"/>
                </a:ext>
                <a:ext uri="{FF2B5EF4-FFF2-40B4-BE49-F238E27FC236}">
                  <a16:creationId xmlns:a16="http://schemas.microsoft.com/office/drawing/2014/main" id="{E3EB514D-610B-4767-B55D-30BF5604F6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8" name="Check Box 184" descr="15条医師　項目使用" hidden="1">
              <a:extLst>
                <a:ext uri="{63B3BB69-23CF-44E3-9099-C40C66FF867C}">
                  <a14:compatExt spid="_x0000_s1208"/>
                </a:ext>
                <a:ext uri="{FF2B5EF4-FFF2-40B4-BE49-F238E27FC236}">
                  <a16:creationId xmlns:a16="http://schemas.microsoft.com/office/drawing/2014/main" id="{2B6F0143-E1CF-48EC-96E2-4F28DA3442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09" name="Check Box 185" descr="15条医師　項目使用" hidden="1">
              <a:extLst>
                <a:ext uri="{63B3BB69-23CF-44E3-9099-C40C66FF867C}">
                  <a14:compatExt spid="_x0000_s1209"/>
                </a:ext>
                <a:ext uri="{FF2B5EF4-FFF2-40B4-BE49-F238E27FC236}">
                  <a16:creationId xmlns:a16="http://schemas.microsoft.com/office/drawing/2014/main" id="{D9CE043C-7ECE-4F9E-ABE3-B4B260D82F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0" name="Check Box 186" descr="15条医師　項目使用" hidden="1">
              <a:extLst>
                <a:ext uri="{63B3BB69-23CF-44E3-9099-C40C66FF867C}">
                  <a14:compatExt spid="_x0000_s1210"/>
                </a:ext>
                <a:ext uri="{FF2B5EF4-FFF2-40B4-BE49-F238E27FC236}">
                  <a16:creationId xmlns:a16="http://schemas.microsoft.com/office/drawing/2014/main" id="{F044A20E-BFB1-4C02-8B5B-1AA2F86FA9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1" name="Check Box 187" descr="15条医師　項目使用" hidden="1">
              <a:extLst>
                <a:ext uri="{63B3BB69-23CF-44E3-9099-C40C66FF867C}">
                  <a14:compatExt spid="_x0000_s1211"/>
                </a:ext>
                <a:ext uri="{FF2B5EF4-FFF2-40B4-BE49-F238E27FC236}">
                  <a16:creationId xmlns:a16="http://schemas.microsoft.com/office/drawing/2014/main" id="{3B53D726-4761-4741-8CB0-71E46EA8E3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2" name="Check Box 188" descr="15条医師　項目使用" hidden="1">
              <a:extLst>
                <a:ext uri="{63B3BB69-23CF-44E3-9099-C40C66FF867C}">
                  <a14:compatExt spid="_x0000_s1212"/>
                </a:ext>
                <a:ext uri="{FF2B5EF4-FFF2-40B4-BE49-F238E27FC236}">
                  <a16:creationId xmlns:a16="http://schemas.microsoft.com/office/drawing/2014/main" id="{A4E9A917-7E27-4888-BB30-97A2B1E9B0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3" name="Check Box 189" descr="15条医師　項目使用" hidden="1">
              <a:extLst>
                <a:ext uri="{63B3BB69-23CF-44E3-9099-C40C66FF867C}">
                  <a14:compatExt spid="_x0000_s1213"/>
                </a:ext>
                <a:ext uri="{FF2B5EF4-FFF2-40B4-BE49-F238E27FC236}">
                  <a16:creationId xmlns:a16="http://schemas.microsoft.com/office/drawing/2014/main" id="{02E829C3-22F9-4777-8687-7A0E89B062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4" name="Check Box 190" descr="15条医師　項目使用" hidden="1">
              <a:extLst>
                <a:ext uri="{63B3BB69-23CF-44E3-9099-C40C66FF867C}">
                  <a14:compatExt spid="_x0000_s1214"/>
                </a:ext>
                <a:ext uri="{FF2B5EF4-FFF2-40B4-BE49-F238E27FC236}">
                  <a16:creationId xmlns:a16="http://schemas.microsoft.com/office/drawing/2014/main" id="{A500D58C-8C9E-4D17-84AB-02FC8B6FC2B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5" name="Check Box 191" descr="15条医師　項目使用" hidden="1">
              <a:extLst>
                <a:ext uri="{63B3BB69-23CF-44E3-9099-C40C66FF867C}">
                  <a14:compatExt spid="_x0000_s1215"/>
                </a:ext>
                <a:ext uri="{FF2B5EF4-FFF2-40B4-BE49-F238E27FC236}">
                  <a16:creationId xmlns:a16="http://schemas.microsoft.com/office/drawing/2014/main" id="{0A27C9F2-DDED-4964-989C-B76D3C205B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6" name="Check Box 192" descr="15条医師　項目使用" hidden="1">
              <a:extLst>
                <a:ext uri="{63B3BB69-23CF-44E3-9099-C40C66FF867C}">
                  <a14:compatExt spid="_x0000_s1216"/>
                </a:ext>
                <a:ext uri="{FF2B5EF4-FFF2-40B4-BE49-F238E27FC236}">
                  <a16:creationId xmlns:a16="http://schemas.microsoft.com/office/drawing/2014/main" id="{92B9310F-6049-483B-8770-AC21C876BE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7" name="Check Box 193" descr="15条医師　項目使用" hidden="1">
              <a:extLst>
                <a:ext uri="{63B3BB69-23CF-44E3-9099-C40C66FF867C}">
                  <a14:compatExt spid="_x0000_s1217"/>
                </a:ext>
                <a:ext uri="{FF2B5EF4-FFF2-40B4-BE49-F238E27FC236}">
                  <a16:creationId xmlns:a16="http://schemas.microsoft.com/office/drawing/2014/main" id="{924ADB9A-7193-4943-B46F-FCC951FA911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8" name="Check Box 194" descr="15条医師　項目使用" hidden="1">
              <a:extLst>
                <a:ext uri="{63B3BB69-23CF-44E3-9099-C40C66FF867C}">
                  <a14:compatExt spid="_x0000_s1218"/>
                </a:ext>
                <a:ext uri="{FF2B5EF4-FFF2-40B4-BE49-F238E27FC236}">
                  <a16:creationId xmlns:a16="http://schemas.microsoft.com/office/drawing/2014/main" id="{F4B6ADAC-147F-420E-8EB5-24A5F28953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19" name="Check Box 195" descr="15条医師　項目使用" hidden="1">
              <a:extLst>
                <a:ext uri="{63B3BB69-23CF-44E3-9099-C40C66FF867C}">
                  <a14:compatExt spid="_x0000_s1219"/>
                </a:ext>
                <a:ext uri="{FF2B5EF4-FFF2-40B4-BE49-F238E27FC236}">
                  <a16:creationId xmlns:a16="http://schemas.microsoft.com/office/drawing/2014/main" id="{7EA2A021-962B-44AD-BE95-826A68AC109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0" name="Check Box 196" descr="15条医師　項目使用" hidden="1">
              <a:extLst>
                <a:ext uri="{63B3BB69-23CF-44E3-9099-C40C66FF867C}">
                  <a14:compatExt spid="_x0000_s1220"/>
                </a:ext>
                <a:ext uri="{FF2B5EF4-FFF2-40B4-BE49-F238E27FC236}">
                  <a16:creationId xmlns:a16="http://schemas.microsoft.com/office/drawing/2014/main" id="{DE81383E-2B14-4918-B0BA-5D6C0A0224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1" name="Check Box 197" descr="15条医師　項目使用" hidden="1">
              <a:extLst>
                <a:ext uri="{63B3BB69-23CF-44E3-9099-C40C66FF867C}">
                  <a14:compatExt spid="_x0000_s1221"/>
                </a:ext>
                <a:ext uri="{FF2B5EF4-FFF2-40B4-BE49-F238E27FC236}">
                  <a16:creationId xmlns:a16="http://schemas.microsoft.com/office/drawing/2014/main" id="{C11437F0-8726-4181-9131-2F326DCA40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2" name="Check Box 198" descr="15条医師　項目使用" hidden="1">
              <a:extLst>
                <a:ext uri="{63B3BB69-23CF-44E3-9099-C40C66FF867C}">
                  <a14:compatExt spid="_x0000_s1222"/>
                </a:ext>
                <a:ext uri="{FF2B5EF4-FFF2-40B4-BE49-F238E27FC236}">
                  <a16:creationId xmlns:a16="http://schemas.microsoft.com/office/drawing/2014/main" id="{EBB7F782-AB22-44DE-8C43-B1D629B26A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3" name="Check Box 199" descr="15条医師　項目使用" hidden="1">
              <a:extLst>
                <a:ext uri="{63B3BB69-23CF-44E3-9099-C40C66FF867C}">
                  <a14:compatExt spid="_x0000_s1223"/>
                </a:ext>
                <a:ext uri="{FF2B5EF4-FFF2-40B4-BE49-F238E27FC236}">
                  <a16:creationId xmlns:a16="http://schemas.microsoft.com/office/drawing/2014/main" id="{9ACA2F97-BF00-41C1-AB82-92C2179962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4" name="Check Box 200" descr="15条医師　項目使用" hidden="1">
              <a:extLst>
                <a:ext uri="{63B3BB69-23CF-44E3-9099-C40C66FF867C}">
                  <a14:compatExt spid="_x0000_s1224"/>
                </a:ext>
                <a:ext uri="{FF2B5EF4-FFF2-40B4-BE49-F238E27FC236}">
                  <a16:creationId xmlns:a16="http://schemas.microsoft.com/office/drawing/2014/main" id="{71DF4419-278F-413D-AC1A-5AFAB843FE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5" name="Check Box 201" descr="15条医師　項目使用" hidden="1">
              <a:extLst>
                <a:ext uri="{63B3BB69-23CF-44E3-9099-C40C66FF867C}">
                  <a14:compatExt spid="_x0000_s1225"/>
                </a:ext>
                <a:ext uri="{FF2B5EF4-FFF2-40B4-BE49-F238E27FC236}">
                  <a16:creationId xmlns:a16="http://schemas.microsoft.com/office/drawing/2014/main" id="{C6130D52-7B83-4024-8C52-9AD6E923F2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6" name="Check Box 202" descr="15条医師　項目使用" hidden="1">
              <a:extLst>
                <a:ext uri="{63B3BB69-23CF-44E3-9099-C40C66FF867C}">
                  <a14:compatExt spid="_x0000_s1226"/>
                </a:ext>
                <a:ext uri="{FF2B5EF4-FFF2-40B4-BE49-F238E27FC236}">
                  <a16:creationId xmlns:a16="http://schemas.microsoft.com/office/drawing/2014/main" id="{010ECBAC-008A-408C-A135-2E9303824D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7" name="Check Box 203" descr="15条医師　項目使用" hidden="1">
              <a:extLst>
                <a:ext uri="{63B3BB69-23CF-44E3-9099-C40C66FF867C}">
                  <a14:compatExt spid="_x0000_s1227"/>
                </a:ext>
                <a:ext uri="{FF2B5EF4-FFF2-40B4-BE49-F238E27FC236}">
                  <a16:creationId xmlns:a16="http://schemas.microsoft.com/office/drawing/2014/main" id="{6C905A75-F574-4BCF-9E73-FA72001E1D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8" name="Check Box 204" descr="15条医師　項目使用" hidden="1">
              <a:extLst>
                <a:ext uri="{63B3BB69-23CF-44E3-9099-C40C66FF867C}">
                  <a14:compatExt spid="_x0000_s1228"/>
                </a:ext>
                <a:ext uri="{FF2B5EF4-FFF2-40B4-BE49-F238E27FC236}">
                  <a16:creationId xmlns:a16="http://schemas.microsoft.com/office/drawing/2014/main" id="{FDBB6CF5-BEBA-4D5E-9BA8-6CC5E4E1FD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29" name="Check Box 205" descr="15条医師　項目使用" hidden="1">
              <a:extLst>
                <a:ext uri="{63B3BB69-23CF-44E3-9099-C40C66FF867C}">
                  <a14:compatExt spid="_x0000_s1229"/>
                </a:ext>
                <a:ext uri="{FF2B5EF4-FFF2-40B4-BE49-F238E27FC236}">
                  <a16:creationId xmlns:a16="http://schemas.microsoft.com/office/drawing/2014/main" id="{EA43A24E-EAC2-4A65-951D-0C220B0F04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0" name="Check Box 206" descr="15条医師　項目使用" hidden="1">
              <a:extLst>
                <a:ext uri="{63B3BB69-23CF-44E3-9099-C40C66FF867C}">
                  <a14:compatExt spid="_x0000_s1230"/>
                </a:ext>
                <a:ext uri="{FF2B5EF4-FFF2-40B4-BE49-F238E27FC236}">
                  <a16:creationId xmlns:a16="http://schemas.microsoft.com/office/drawing/2014/main" id="{DBD98672-1B51-47D9-85BF-10F51B797C7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1" name="Check Box 207" descr="15条医師　項目使用" hidden="1">
              <a:extLst>
                <a:ext uri="{63B3BB69-23CF-44E3-9099-C40C66FF867C}">
                  <a14:compatExt spid="_x0000_s1231"/>
                </a:ext>
                <a:ext uri="{FF2B5EF4-FFF2-40B4-BE49-F238E27FC236}">
                  <a16:creationId xmlns:a16="http://schemas.microsoft.com/office/drawing/2014/main" id="{54850F59-1F3D-40DA-B27D-9B7D23DA43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2" name="Check Box 208" descr="15条医師　項目使用" hidden="1">
              <a:extLst>
                <a:ext uri="{63B3BB69-23CF-44E3-9099-C40C66FF867C}">
                  <a14:compatExt spid="_x0000_s1232"/>
                </a:ext>
                <a:ext uri="{FF2B5EF4-FFF2-40B4-BE49-F238E27FC236}">
                  <a16:creationId xmlns:a16="http://schemas.microsoft.com/office/drawing/2014/main" id="{5E056A1A-AB4B-45D3-9F62-E1AA07447D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3" name="Check Box 209" descr="15条医師　項目使用" hidden="1">
              <a:extLst>
                <a:ext uri="{63B3BB69-23CF-44E3-9099-C40C66FF867C}">
                  <a14:compatExt spid="_x0000_s1233"/>
                </a:ext>
                <a:ext uri="{FF2B5EF4-FFF2-40B4-BE49-F238E27FC236}">
                  <a16:creationId xmlns:a16="http://schemas.microsoft.com/office/drawing/2014/main" id="{236EA96D-1701-49D0-B2C4-C522D7AB76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4" name="Check Box 210" descr="15条医師　項目使用" hidden="1">
              <a:extLst>
                <a:ext uri="{63B3BB69-23CF-44E3-9099-C40C66FF867C}">
                  <a14:compatExt spid="_x0000_s1234"/>
                </a:ext>
                <a:ext uri="{FF2B5EF4-FFF2-40B4-BE49-F238E27FC236}">
                  <a16:creationId xmlns:a16="http://schemas.microsoft.com/office/drawing/2014/main" id="{853371C2-8875-4957-9614-A4D4B451988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5" name="Check Box 211" descr="15条医師　項目使用" hidden="1">
              <a:extLst>
                <a:ext uri="{63B3BB69-23CF-44E3-9099-C40C66FF867C}">
                  <a14:compatExt spid="_x0000_s1235"/>
                </a:ext>
                <a:ext uri="{FF2B5EF4-FFF2-40B4-BE49-F238E27FC236}">
                  <a16:creationId xmlns:a16="http://schemas.microsoft.com/office/drawing/2014/main" id="{5B870D34-7032-4954-B95A-76737CF0A0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6" name="Check Box 212" descr="15条医師　項目使用" hidden="1">
              <a:extLst>
                <a:ext uri="{63B3BB69-23CF-44E3-9099-C40C66FF867C}">
                  <a14:compatExt spid="_x0000_s1236"/>
                </a:ext>
                <a:ext uri="{FF2B5EF4-FFF2-40B4-BE49-F238E27FC236}">
                  <a16:creationId xmlns:a16="http://schemas.microsoft.com/office/drawing/2014/main" id="{E316B523-CA9E-4D3D-BEA5-D7F48884E3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7" name="Check Box 213" descr="15条医師　項目使用" hidden="1">
              <a:extLst>
                <a:ext uri="{63B3BB69-23CF-44E3-9099-C40C66FF867C}">
                  <a14:compatExt spid="_x0000_s1237"/>
                </a:ext>
                <a:ext uri="{FF2B5EF4-FFF2-40B4-BE49-F238E27FC236}">
                  <a16:creationId xmlns:a16="http://schemas.microsoft.com/office/drawing/2014/main" id="{F7235194-8A00-4695-886D-E271EFA896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8" name="Check Box 214" descr="15条医師　項目使用" hidden="1">
              <a:extLst>
                <a:ext uri="{63B3BB69-23CF-44E3-9099-C40C66FF867C}">
                  <a14:compatExt spid="_x0000_s1238"/>
                </a:ext>
                <a:ext uri="{FF2B5EF4-FFF2-40B4-BE49-F238E27FC236}">
                  <a16:creationId xmlns:a16="http://schemas.microsoft.com/office/drawing/2014/main" id="{FB9AD7EB-4BFA-479E-8358-9AF27878FE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39" name="Check Box 215" descr="15条医師　項目使用" hidden="1">
              <a:extLst>
                <a:ext uri="{63B3BB69-23CF-44E3-9099-C40C66FF867C}">
                  <a14:compatExt spid="_x0000_s1239"/>
                </a:ext>
                <a:ext uri="{FF2B5EF4-FFF2-40B4-BE49-F238E27FC236}">
                  <a16:creationId xmlns:a16="http://schemas.microsoft.com/office/drawing/2014/main" id="{9B92045A-2697-48B1-9FCC-FC49FDF073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0" name="Check Box 216" descr="15条医師　項目使用" hidden="1">
              <a:extLst>
                <a:ext uri="{63B3BB69-23CF-44E3-9099-C40C66FF867C}">
                  <a14:compatExt spid="_x0000_s1240"/>
                </a:ext>
                <a:ext uri="{FF2B5EF4-FFF2-40B4-BE49-F238E27FC236}">
                  <a16:creationId xmlns:a16="http://schemas.microsoft.com/office/drawing/2014/main" id="{180A2B03-16AE-4493-99AD-6F670C7BA8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1" name="Check Box 217" descr="15条医師　項目使用" hidden="1">
              <a:extLst>
                <a:ext uri="{63B3BB69-23CF-44E3-9099-C40C66FF867C}">
                  <a14:compatExt spid="_x0000_s1241"/>
                </a:ext>
                <a:ext uri="{FF2B5EF4-FFF2-40B4-BE49-F238E27FC236}">
                  <a16:creationId xmlns:a16="http://schemas.microsoft.com/office/drawing/2014/main" id="{AE6FE6C7-FC70-448B-84F9-2BFF8B7C4C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2" name="Check Box 218" descr="15条医師　項目使用" hidden="1">
              <a:extLst>
                <a:ext uri="{63B3BB69-23CF-44E3-9099-C40C66FF867C}">
                  <a14:compatExt spid="_x0000_s1242"/>
                </a:ext>
                <a:ext uri="{FF2B5EF4-FFF2-40B4-BE49-F238E27FC236}">
                  <a16:creationId xmlns:a16="http://schemas.microsoft.com/office/drawing/2014/main" id="{AFDAD08F-2FAF-45E3-B0A5-049799D90A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3" name="Check Box 219" descr="15条医師　項目使用" hidden="1">
              <a:extLst>
                <a:ext uri="{63B3BB69-23CF-44E3-9099-C40C66FF867C}">
                  <a14:compatExt spid="_x0000_s1243"/>
                </a:ext>
                <a:ext uri="{FF2B5EF4-FFF2-40B4-BE49-F238E27FC236}">
                  <a16:creationId xmlns:a16="http://schemas.microsoft.com/office/drawing/2014/main" id="{9EBA55C7-4DFD-4B96-B7FD-5245CBF5FE1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4" name="Check Box 220" descr="15条医師　項目使用" hidden="1">
              <a:extLst>
                <a:ext uri="{63B3BB69-23CF-44E3-9099-C40C66FF867C}">
                  <a14:compatExt spid="_x0000_s1244"/>
                </a:ext>
                <a:ext uri="{FF2B5EF4-FFF2-40B4-BE49-F238E27FC236}">
                  <a16:creationId xmlns:a16="http://schemas.microsoft.com/office/drawing/2014/main" id="{342F4A42-E4C5-4B7D-9948-A3A12BF95B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5" name="Check Box 221" descr="15条医師　項目使用" hidden="1">
              <a:extLst>
                <a:ext uri="{63B3BB69-23CF-44E3-9099-C40C66FF867C}">
                  <a14:compatExt spid="_x0000_s1245"/>
                </a:ext>
                <a:ext uri="{FF2B5EF4-FFF2-40B4-BE49-F238E27FC236}">
                  <a16:creationId xmlns:a16="http://schemas.microsoft.com/office/drawing/2014/main" id="{48BCBEBF-3985-442D-AF9B-85025ED52E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6" name="Check Box 222" descr="15条医師　項目使用" hidden="1">
              <a:extLst>
                <a:ext uri="{63B3BB69-23CF-44E3-9099-C40C66FF867C}">
                  <a14:compatExt spid="_x0000_s1246"/>
                </a:ext>
                <a:ext uri="{FF2B5EF4-FFF2-40B4-BE49-F238E27FC236}">
                  <a16:creationId xmlns:a16="http://schemas.microsoft.com/office/drawing/2014/main" id="{8B74ED68-CA80-4231-892F-CF643428CDF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7" name="Check Box 223" descr="15条医師　項目使用" hidden="1">
              <a:extLst>
                <a:ext uri="{63B3BB69-23CF-44E3-9099-C40C66FF867C}">
                  <a14:compatExt spid="_x0000_s1247"/>
                </a:ext>
                <a:ext uri="{FF2B5EF4-FFF2-40B4-BE49-F238E27FC236}">
                  <a16:creationId xmlns:a16="http://schemas.microsoft.com/office/drawing/2014/main" id="{6F601B5A-C8D1-4FC2-B2D0-A60D64D006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8" name="Check Box 224" descr="15条医師　項目使用" hidden="1">
              <a:extLst>
                <a:ext uri="{63B3BB69-23CF-44E3-9099-C40C66FF867C}">
                  <a14:compatExt spid="_x0000_s1248"/>
                </a:ext>
                <a:ext uri="{FF2B5EF4-FFF2-40B4-BE49-F238E27FC236}">
                  <a16:creationId xmlns:a16="http://schemas.microsoft.com/office/drawing/2014/main" id="{B78994ED-D36B-4B1C-AEA1-E806D8B901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49" name="Check Box 225" descr="15条医師　項目使用" hidden="1">
              <a:extLst>
                <a:ext uri="{63B3BB69-23CF-44E3-9099-C40C66FF867C}">
                  <a14:compatExt spid="_x0000_s1249"/>
                </a:ext>
                <a:ext uri="{FF2B5EF4-FFF2-40B4-BE49-F238E27FC236}">
                  <a16:creationId xmlns:a16="http://schemas.microsoft.com/office/drawing/2014/main" id="{C0041058-2E38-4DD2-869E-97B47BBFC2E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0" name="Check Box 226" descr="15条医師　項目使用" hidden="1">
              <a:extLst>
                <a:ext uri="{63B3BB69-23CF-44E3-9099-C40C66FF867C}">
                  <a14:compatExt spid="_x0000_s1250"/>
                </a:ext>
                <a:ext uri="{FF2B5EF4-FFF2-40B4-BE49-F238E27FC236}">
                  <a16:creationId xmlns:a16="http://schemas.microsoft.com/office/drawing/2014/main" id="{AF111ABD-9B63-46AB-BA4D-5DFBFC6080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1" name="Check Box 227" descr="15条医師　項目使用" hidden="1">
              <a:extLst>
                <a:ext uri="{63B3BB69-23CF-44E3-9099-C40C66FF867C}">
                  <a14:compatExt spid="_x0000_s1251"/>
                </a:ext>
                <a:ext uri="{FF2B5EF4-FFF2-40B4-BE49-F238E27FC236}">
                  <a16:creationId xmlns:a16="http://schemas.microsoft.com/office/drawing/2014/main" id="{89A1B751-40D2-4EFC-B16A-72B3DE04D3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2" name="Check Box 228" descr="15条医師　項目使用" hidden="1">
              <a:extLst>
                <a:ext uri="{63B3BB69-23CF-44E3-9099-C40C66FF867C}">
                  <a14:compatExt spid="_x0000_s1252"/>
                </a:ext>
                <a:ext uri="{FF2B5EF4-FFF2-40B4-BE49-F238E27FC236}">
                  <a16:creationId xmlns:a16="http://schemas.microsoft.com/office/drawing/2014/main" id="{7AF42F6C-CD16-4B04-8F4C-F91935BA16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3" name="Check Box 229" descr="15条医師　項目使用" hidden="1">
              <a:extLst>
                <a:ext uri="{63B3BB69-23CF-44E3-9099-C40C66FF867C}">
                  <a14:compatExt spid="_x0000_s1253"/>
                </a:ext>
                <a:ext uri="{FF2B5EF4-FFF2-40B4-BE49-F238E27FC236}">
                  <a16:creationId xmlns:a16="http://schemas.microsoft.com/office/drawing/2014/main" id="{C7D76AE1-2FD3-4415-9441-D3158C27AC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4" name="Check Box 230" descr="15条医師　項目使用" hidden="1">
              <a:extLst>
                <a:ext uri="{63B3BB69-23CF-44E3-9099-C40C66FF867C}">
                  <a14:compatExt spid="_x0000_s1254"/>
                </a:ext>
                <a:ext uri="{FF2B5EF4-FFF2-40B4-BE49-F238E27FC236}">
                  <a16:creationId xmlns:a16="http://schemas.microsoft.com/office/drawing/2014/main" id="{9B6A3A47-E673-4678-B7CF-BC5F5782239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5" name="Check Box 231" descr="15条医師　項目使用" hidden="1">
              <a:extLst>
                <a:ext uri="{63B3BB69-23CF-44E3-9099-C40C66FF867C}">
                  <a14:compatExt spid="_x0000_s1255"/>
                </a:ext>
                <a:ext uri="{FF2B5EF4-FFF2-40B4-BE49-F238E27FC236}">
                  <a16:creationId xmlns:a16="http://schemas.microsoft.com/office/drawing/2014/main" id="{6187CE68-9E9B-4F2E-BFF8-6A9C5532A6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6" name="Check Box 232" descr="15条医師　項目使用" hidden="1">
              <a:extLst>
                <a:ext uri="{63B3BB69-23CF-44E3-9099-C40C66FF867C}">
                  <a14:compatExt spid="_x0000_s1256"/>
                </a:ext>
                <a:ext uri="{FF2B5EF4-FFF2-40B4-BE49-F238E27FC236}">
                  <a16:creationId xmlns:a16="http://schemas.microsoft.com/office/drawing/2014/main" id="{A0E943D6-9FAB-4E38-A02A-135844C96C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7" name="Check Box 233" descr="15条医師　項目使用" hidden="1">
              <a:extLst>
                <a:ext uri="{63B3BB69-23CF-44E3-9099-C40C66FF867C}">
                  <a14:compatExt spid="_x0000_s1257"/>
                </a:ext>
                <a:ext uri="{FF2B5EF4-FFF2-40B4-BE49-F238E27FC236}">
                  <a16:creationId xmlns:a16="http://schemas.microsoft.com/office/drawing/2014/main" id="{88D971DD-9616-431C-BE96-E236CA8B78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8" name="Check Box 234" descr="15条医師　項目使用" hidden="1">
              <a:extLst>
                <a:ext uri="{63B3BB69-23CF-44E3-9099-C40C66FF867C}">
                  <a14:compatExt spid="_x0000_s1258"/>
                </a:ext>
                <a:ext uri="{FF2B5EF4-FFF2-40B4-BE49-F238E27FC236}">
                  <a16:creationId xmlns:a16="http://schemas.microsoft.com/office/drawing/2014/main" id="{A89A449F-7190-4FA9-AF81-45766C17E1C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59" name="Check Box 235" descr="15条医師　項目使用" hidden="1">
              <a:extLst>
                <a:ext uri="{63B3BB69-23CF-44E3-9099-C40C66FF867C}">
                  <a14:compatExt spid="_x0000_s1259"/>
                </a:ext>
                <a:ext uri="{FF2B5EF4-FFF2-40B4-BE49-F238E27FC236}">
                  <a16:creationId xmlns:a16="http://schemas.microsoft.com/office/drawing/2014/main" id="{94C9C0E4-0ECB-4EAA-B73B-D4F4555478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0" name="Check Box 236" descr="15条医師　項目使用" hidden="1">
              <a:extLst>
                <a:ext uri="{63B3BB69-23CF-44E3-9099-C40C66FF867C}">
                  <a14:compatExt spid="_x0000_s1260"/>
                </a:ext>
                <a:ext uri="{FF2B5EF4-FFF2-40B4-BE49-F238E27FC236}">
                  <a16:creationId xmlns:a16="http://schemas.microsoft.com/office/drawing/2014/main" id="{881F51E8-6E5C-48D6-BA3D-F60CB00010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1" name="Check Box 237" descr="15条医師　項目使用" hidden="1">
              <a:extLst>
                <a:ext uri="{63B3BB69-23CF-44E3-9099-C40C66FF867C}">
                  <a14:compatExt spid="_x0000_s1261"/>
                </a:ext>
                <a:ext uri="{FF2B5EF4-FFF2-40B4-BE49-F238E27FC236}">
                  <a16:creationId xmlns:a16="http://schemas.microsoft.com/office/drawing/2014/main" id="{0B71C31D-ECA2-4A07-81AF-7B417FF2D3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2" name="Check Box 238" descr="15条医師　項目使用" hidden="1">
              <a:extLst>
                <a:ext uri="{63B3BB69-23CF-44E3-9099-C40C66FF867C}">
                  <a14:compatExt spid="_x0000_s1262"/>
                </a:ext>
                <a:ext uri="{FF2B5EF4-FFF2-40B4-BE49-F238E27FC236}">
                  <a16:creationId xmlns:a16="http://schemas.microsoft.com/office/drawing/2014/main" id="{DA7B7B9E-8F3D-455D-9A9C-1343DBA17B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3" name="Check Box 239" descr="15条医師　項目使用" hidden="1">
              <a:extLst>
                <a:ext uri="{63B3BB69-23CF-44E3-9099-C40C66FF867C}">
                  <a14:compatExt spid="_x0000_s1263"/>
                </a:ext>
                <a:ext uri="{FF2B5EF4-FFF2-40B4-BE49-F238E27FC236}">
                  <a16:creationId xmlns:a16="http://schemas.microsoft.com/office/drawing/2014/main" id="{C72C36FA-DD1A-473B-9D2C-81B082B3B4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4" name="Check Box 240" descr="15条医師　項目使用" hidden="1">
              <a:extLst>
                <a:ext uri="{63B3BB69-23CF-44E3-9099-C40C66FF867C}">
                  <a14:compatExt spid="_x0000_s1264"/>
                </a:ext>
                <a:ext uri="{FF2B5EF4-FFF2-40B4-BE49-F238E27FC236}">
                  <a16:creationId xmlns:a16="http://schemas.microsoft.com/office/drawing/2014/main" id="{387B3061-FEFA-47CD-8E1B-1793151C12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5" name="Check Box 241" descr="15条医師　項目使用" hidden="1">
              <a:extLst>
                <a:ext uri="{63B3BB69-23CF-44E3-9099-C40C66FF867C}">
                  <a14:compatExt spid="_x0000_s1265"/>
                </a:ext>
                <a:ext uri="{FF2B5EF4-FFF2-40B4-BE49-F238E27FC236}">
                  <a16:creationId xmlns:a16="http://schemas.microsoft.com/office/drawing/2014/main" id="{707BF08C-4C8C-423A-91BC-D152209FAB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6" name="Check Box 242" descr="15条医師　項目使用" hidden="1">
              <a:extLst>
                <a:ext uri="{63B3BB69-23CF-44E3-9099-C40C66FF867C}">
                  <a14:compatExt spid="_x0000_s1266"/>
                </a:ext>
                <a:ext uri="{FF2B5EF4-FFF2-40B4-BE49-F238E27FC236}">
                  <a16:creationId xmlns:a16="http://schemas.microsoft.com/office/drawing/2014/main" id="{B8469158-21A9-40CA-9C22-FBF08CCA36D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7" name="Check Box 243" descr="15条医師　項目使用" hidden="1">
              <a:extLst>
                <a:ext uri="{63B3BB69-23CF-44E3-9099-C40C66FF867C}">
                  <a14:compatExt spid="_x0000_s1267"/>
                </a:ext>
                <a:ext uri="{FF2B5EF4-FFF2-40B4-BE49-F238E27FC236}">
                  <a16:creationId xmlns:a16="http://schemas.microsoft.com/office/drawing/2014/main" id="{76C347BC-6CF2-411C-A2A0-7A736EBE294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8" name="Check Box 244" descr="15条医師　項目使用" hidden="1">
              <a:extLst>
                <a:ext uri="{63B3BB69-23CF-44E3-9099-C40C66FF867C}">
                  <a14:compatExt spid="_x0000_s1268"/>
                </a:ext>
                <a:ext uri="{FF2B5EF4-FFF2-40B4-BE49-F238E27FC236}">
                  <a16:creationId xmlns:a16="http://schemas.microsoft.com/office/drawing/2014/main" id="{9BF789F0-E583-421B-A8DF-F862D239AB6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69" name="Check Box 245" descr="15条医師　項目使用" hidden="1">
              <a:extLst>
                <a:ext uri="{63B3BB69-23CF-44E3-9099-C40C66FF867C}">
                  <a14:compatExt spid="_x0000_s1269"/>
                </a:ext>
                <a:ext uri="{FF2B5EF4-FFF2-40B4-BE49-F238E27FC236}">
                  <a16:creationId xmlns:a16="http://schemas.microsoft.com/office/drawing/2014/main" id="{2D35D2E2-332A-4621-BFDF-1DE715E6F4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0" name="Check Box 246" descr="15条医師　項目使用" hidden="1">
              <a:extLst>
                <a:ext uri="{63B3BB69-23CF-44E3-9099-C40C66FF867C}">
                  <a14:compatExt spid="_x0000_s1270"/>
                </a:ext>
                <a:ext uri="{FF2B5EF4-FFF2-40B4-BE49-F238E27FC236}">
                  <a16:creationId xmlns:a16="http://schemas.microsoft.com/office/drawing/2014/main" id="{2ECC4664-9FF4-4E2C-9FE1-951C7A2618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1" name="Check Box 247" descr="15条医師　項目使用" hidden="1">
              <a:extLst>
                <a:ext uri="{63B3BB69-23CF-44E3-9099-C40C66FF867C}">
                  <a14:compatExt spid="_x0000_s1271"/>
                </a:ext>
                <a:ext uri="{FF2B5EF4-FFF2-40B4-BE49-F238E27FC236}">
                  <a16:creationId xmlns:a16="http://schemas.microsoft.com/office/drawing/2014/main" id="{E2028E24-FDD2-4A58-9F55-BC811637D07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2" name="Check Box 248" descr="15条医師　項目使用" hidden="1">
              <a:extLst>
                <a:ext uri="{63B3BB69-23CF-44E3-9099-C40C66FF867C}">
                  <a14:compatExt spid="_x0000_s1272"/>
                </a:ext>
                <a:ext uri="{FF2B5EF4-FFF2-40B4-BE49-F238E27FC236}">
                  <a16:creationId xmlns:a16="http://schemas.microsoft.com/office/drawing/2014/main" id="{34F36E12-0338-425A-B877-7CFA01720C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3" name="Check Box 249" descr="15条医師　項目使用" hidden="1">
              <a:extLst>
                <a:ext uri="{63B3BB69-23CF-44E3-9099-C40C66FF867C}">
                  <a14:compatExt spid="_x0000_s1273"/>
                </a:ext>
                <a:ext uri="{FF2B5EF4-FFF2-40B4-BE49-F238E27FC236}">
                  <a16:creationId xmlns:a16="http://schemas.microsoft.com/office/drawing/2014/main" id="{BD02020E-5042-4C60-8456-32FAC5902C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4" name="Check Box 250" descr="15条医師　項目使用" hidden="1">
              <a:extLst>
                <a:ext uri="{63B3BB69-23CF-44E3-9099-C40C66FF867C}">
                  <a14:compatExt spid="_x0000_s1274"/>
                </a:ext>
                <a:ext uri="{FF2B5EF4-FFF2-40B4-BE49-F238E27FC236}">
                  <a16:creationId xmlns:a16="http://schemas.microsoft.com/office/drawing/2014/main" id="{0B1207FD-DC1B-48D4-9792-750C1DF118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5" name="Check Box 251" descr="15条医師　項目使用" hidden="1">
              <a:extLst>
                <a:ext uri="{63B3BB69-23CF-44E3-9099-C40C66FF867C}">
                  <a14:compatExt spid="_x0000_s1275"/>
                </a:ext>
                <a:ext uri="{FF2B5EF4-FFF2-40B4-BE49-F238E27FC236}">
                  <a16:creationId xmlns:a16="http://schemas.microsoft.com/office/drawing/2014/main" id="{20D6BE16-A865-453F-B64C-78DBCA35F6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6" name="Check Box 252" descr="15条医師　項目使用" hidden="1">
              <a:extLst>
                <a:ext uri="{63B3BB69-23CF-44E3-9099-C40C66FF867C}">
                  <a14:compatExt spid="_x0000_s1276"/>
                </a:ext>
                <a:ext uri="{FF2B5EF4-FFF2-40B4-BE49-F238E27FC236}">
                  <a16:creationId xmlns:a16="http://schemas.microsoft.com/office/drawing/2014/main" id="{8B1C41AD-C111-4F03-9A2F-AE2E2ED9064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7" name="Check Box 253" descr="15条医師　項目使用" hidden="1">
              <a:extLst>
                <a:ext uri="{63B3BB69-23CF-44E3-9099-C40C66FF867C}">
                  <a14:compatExt spid="_x0000_s1277"/>
                </a:ext>
                <a:ext uri="{FF2B5EF4-FFF2-40B4-BE49-F238E27FC236}">
                  <a16:creationId xmlns:a16="http://schemas.microsoft.com/office/drawing/2014/main" id="{4CB1E817-0CE0-4B6D-A110-BF25D410E8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8" name="Check Box 254" descr="15条医師　項目使用" hidden="1">
              <a:extLst>
                <a:ext uri="{63B3BB69-23CF-44E3-9099-C40C66FF867C}">
                  <a14:compatExt spid="_x0000_s1278"/>
                </a:ext>
                <a:ext uri="{FF2B5EF4-FFF2-40B4-BE49-F238E27FC236}">
                  <a16:creationId xmlns:a16="http://schemas.microsoft.com/office/drawing/2014/main" id="{E152563D-43E9-488F-A237-E6AF666A8E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79" name="Check Box 255" descr="15条医師　項目使用" hidden="1">
              <a:extLst>
                <a:ext uri="{63B3BB69-23CF-44E3-9099-C40C66FF867C}">
                  <a14:compatExt spid="_x0000_s1279"/>
                </a:ext>
                <a:ext uri="{FF2B5EF4-FFF2-40B4-BE49-F238E27FC236}">
                  <a16:creationId xmlns:a16="http://schemas.microsoft.com/office/drawing/2014/main" id="{869CB4A6-5990-4017-8FF5-C2BCBE29AFE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0" name="Check Box 256" descr="15条医師　項目使用" hidden="1">
              <a:extLst>
                <a:ext uri="{63B3BB69-23CF-44E3-9099-C40C66FF867C}">
                  <a14:compatExt spid="_x0000_s1280"/>
                </a:ext>
                <a:ext uri="{FF2B5EF4-FFF2-40B4-BE49-F238E27FC236}">
                  <a16:creationId xmlns:a16="http://schemas.microsoft.com/office/drawing/2014/main" id="{85A24656-977E-4AC3-ABE6-F4A1FF485C3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1" name="Check Box 257" descr="15条医師　項目使用" hidden="1">
              <a:extLst>
                <a:ext uri="{63B3BB69-23CF-44E3-9099-C40C66FF867C}">
                  <a14:compatExt spid="_x0000_s1281"/>
                </a:ext>
                <a:ext uri="{FF2B5EF4-FFF2-40B4-BE49-F238E27FC236}">
                  <a16:creationId xmlns:a16="http://schemas.microsoft.com/office/drawing/2014/main" id="{8E261B50-0984-46F3-BE3E-163BA98CAA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2" name="Check Box 258" descr="15条医師　項目使用" hidden="1">
              <a:extLst>
                <a:ext uri="{63B3BB69-23CF-44E3-9099-C40C66FF867C}">
                  <a14:compatExt spid="_x0000_s1282"/>
                </a:ext>
                <a:ext uri="{FF2B5EF4-FFF2-40B4-BE49-F238E27FC236}">
                  <a16:creationId xmlns:a16="http://schemas.microsoft.com/office/drawing/2014/main" id="{41E1F0DF-7E17-41A8-A426-30176C5F5E6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3" name="Check Box 259" descr="15条医師　項目使用" hidden="1">
              <a:extLst>
                <a:ext uri="{63B3BB69-23CF-44E3-9099-C40C66FF867C}">
                  <a14:compatExt spid="_x0000_s1283"/>
                </a:ext>
                <a:ext uri="{FF2B5EF4-FFF2-40B4-BE49-F238E27FC236}">
                  <a16:creationId xmlns:a16="http://schemas.microsoft.com/office/drawing/2014/main" id="{1632D62D-24D8-4E51-B313-FD2B5DDC0C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4" name="Check Box 260" descr="15条医師　項目使用" hidden="1">
              <a:extLst>
                <a:ext uri="{63B3BB69-23CF-44E3-9099-C40C66FF867C}">
                  <a14:compatExt spid="_x0000_s1284"/>
                </a:ext>
                <a:ext uri="{FF2B5EF4-FFF2-40B4-BE49-F238E27FC236}">
                  <a16:creationId xmlns:a16="http://schemas.microsoft.com/office/drawing/2014/main" id="{A95C5D49-15B5-4928-8ADE-60EB881A87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5" name="Check Box 261" descr="15条医師　項目使用" hidden="1">
              <a:extLst>
                <a:ext uri="{63B3BB69-23CF-44E3-9099-C40C66FF867C}">
                  <a14:compatExt spid="_x0000_s1285"/>
                </a:ext>
                <a:ext uri="{FF2B5EF4-FFF2-40B4-BE49-F238E27FC236}">
                  <a16:creationId xmlns:a16="http://schemas.microsoft.com/office/drawing/2014/main" id="{044CA04E-D2E5-45F2-8865-5572379BD6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6" name="Check Box 262" descr="15条医師　項目使用" hidden="1">
              <a:extLst>
                <a:ext uri="{63B3BB69-23CF-44E3-9099-C40C66FF867C}">
                  <a14:compatExt spid="_x0000_s1286"/>
                </a:ext>
                <a:ext uri="{FF2B5EF4-FFF2-40B4-BE49-F238E27FC236}">
                  <a16:creationId xmlns:a16="http://schemas.microsoft.com/office/drawing/2014/main" id="{F49AF1A5-D477-469E-8CD7-9542B72645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7" name="Check Box 263" descr="15条医師　項目使用" hidden="1">
              <a:extLst>
                <a:ext uri="{63B3BB69-23CF-44E3-9099-C40C66FF867C}">
                  <a14:compatExt spid="_x0000_s1287"/>
                </a:ext>
                <a:ext uri="{FF2B5EF4-FFF2-40B4-BE49-F238E27FC236}">
                  <a16:creationId xmlns:a16="http://schemas.microsoft.com/office/drawing/2014/main" id="{73D94BDF-2D1D-4569-86AB-3019DBD648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8" name="Check Box 264" descr="15条医師　項目使用" hidden="1">
              <a:extLst>
                <a:ext uri="{63B3BB69-23CF-44E3-9099-C40C66FF867C}">
                  <a14:compatExt spid="_x0000_s1288"/>
                </a:ext>
                <a:ext uri="{FF2B5EF4-FFF2-40B4-BE49-F238E27FC236}">
                  <a16:creationId xmlns:a16="http://schemas.microsoft.com/office/drawing/2014/main" id="{6675EE46-75A2-4098-A705-ED44C12513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89" name="Check Box 265" descr="15条医師　項目使用" hidden="1">
              <a:extLst>
                <a:ext uri="{63B3BB69-23CF-44E3-9099-C40C66FF867C}">
                  <a14:compatExt spid="_x0000_s1289"/>
                </a:ext>
                <a:ext uri="{FF2B5EF4-FFF2-40B4-BE49-F238E27FC236}">
                  <a16:creationId xmlns:a16="http://schemas.microsoft.com/office/drawing/2014/main" id="{F0BEA55B-C8AF-4603-97B4-7648930ED93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0" name="Check Box 266" descr="15条医師　項目使用" hidden="1">
              <a:extLst>
                <a:ext uri="{63B3BB69-23CF-44E3-9099-C40C66FF867C}">
                  <a14:compatExt spid="_x0000_s1290"/>
                </a:ext>
                <a:ext uri="{FF2B5EF4-FFF2-40B4-BE49-F238E27FC236}">
                  <a16:creationId xmlns:a16="http://schemas.microsoft.com/office/drawing/2014/main" id="{98E3FD8B-4753-4767-B913-02898DF85D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1" name="Check Box 267" descr="15条医師　項目使用" hidden="1">
              <a:extLst>
                <a:ext uri="{63B3BB69-23CF-44E3-9099-C40C66FF867C}">
                  <a14:compatExt spid="_x0000_s1291"/>
                </a:ext>
                <a:ext uri="{FF2B5EF4-FFF2-40B4-BE49-F238E27FC236}">
                  <a16:creationId xmlns:a16="http://schemas.microsoft.com/office/drawing/2014/main" id="{AE02CF86-4690-4AED-92F7-CEBF3C369C2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2" name="Check Box 268" descr="15条医師　項目使用" hidden="1">
              <a:extLst>
                <a:ext uri="{63B3BB69-23CF-44E3-9099-C40C66FF867C}">
                  <a14:compatExt spid="_x0000_s1292"/>
                </a:ext>
                <a:ext uri="{FF2B5EF4-FFF2-40B4-BE49-F238E27FC236}">
                  <a16:creationId xmlns:a16="http://schemas.microsoft.com/office/drawing/2014/main" id="{48CD3609-2CF5-4FB9-A323-3712A5B996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3" name="Check Box 269" descr="15条医師　項目使用" hidden="1">
              <a:extLst>
                <a:ext uri="{63B3BB69-23CF-44E3-9099-C40C66FF867C}">
                  <a14:compatExt spid="_x0000_s1293"/>
                </a:ext>
                <a:ext uri="{FF2B5EF4-FFF2-40B4-BE49-F238E27FC236}">
                  <a16:creationId xmlns:a16="http://schemas.microsoft.com/office/drawing/2014/main" id="{D579BBF6-9764-4C65-BCB4-808933EC4B2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4" name="Check Box 270" descr="15条医師　項目使用" hidden="1">
              <a:extLst>
                <a:ext uri="{63B3BB69-23CF-44E3-9099-C40C66FF867C}">
                  <a14:compatExt spid="_x0000_s1294"/>
                </a:ext>
                <a:ext uri="{FF2B5EF4-FFF2-40B4-BE49-F238E27FC236}">
                  <a16:creationId xmlns:a16="http://schemas.microsoft.com/office/drawing/2014/main" id="{5AFD4D79-080D-4D78-AE99-27449159E5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5" name="Check Box 271" descr="15条医師　項目使用" hidden="1">
              <a:extLst>
                <a:ext uri="{63B3BB69-23CF-44E3-9099-C40C66FF867C}">
                  <a14:compatExt spid="_x0000_s1295"/>
                </a:ext>
                <a:ext uri="{FF2B5EF4-FFF2-40B4-BE49-F238E27FC236}">
                  <a16:creationId xmlns:a16="http://schemas.microsoft.com/office/drawing/2014/main" id="{06A8B8F1-DC97-4D4A-B349-2F8C7E0CBBC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6" name="Check Box 272" descr="15条医師　項目使用" hidden="1">
              <a:extLst>
                <a:ext uri="{63B3BB69-23CF-44E3-9099-C40C66FF867C}">
                  <a14:compatExt spid="_x0000_s1296"/>
                </a:ext>
                <a:ext uri="{FF2B5EF4-FFF2-40B4-BE49-F238E27FC236}">
                  <a16:creationId xmlns:a16="http://schemas.microsoft.com/office/drawing/2014/main" id="{C09BDA5E-F079-4283-B2A4-23B1283679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7" name="Check Box 273" descr="15条医師　項目使用" hidden="1">
              <a:extLst>
                <a:ext uri="{63B3BB69-23CF-44E3-9099-C40C66FF867C}">
                  <a14:compatExt spid="_x0000_s1297"/>
                </a:ext>
                <a:ext uri="{FF2B5EF4-FFF2-40B4-BE49-F238E27FC236}">
                  <a16:creationId xmlns:a16="http://schemas.microsoft.com/office/drawing/2014/main" id="{E7AA1CFB-65E5-4315-B90E-EADA745A79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8" name="Check Box 274" descr="15条医師　項目使用" hidden="1">
              <a:extLst>
                <a:ext uri="{63B3BB69-23CF-44E3-9099-C40C66FF867C}">
                  <a14:compatExt spid="_x0000_s1298"/>
                </a:ext>
                <a:ext uri="{FF2B5EF4-FFF2-40B4-BE49-F238E27FC236}">
                  <a16:creationId xmlns:a16="http://schemas.microsoft.com/office/drawing/2014/main" id="{D3B47D4F-5058-4EF0-82D3-DF461FE090D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299" name="Check Box 275" descr="15条医師　項目使用" hidden="1">
              <a:extLst>
                <a:ext uri="{63B3BB69-23CF-44E3-9099-C40C66FF867C}">
                  <a14:compatExt spid="_x0000_s1299"/>
                </a:ext>
                <a:ext uri="{FF2B5EF4-FFF2-40B4-BE49-F238E27FC236}">
                  <a16:creationId xmlns:a16="http://schemas.microsoft.com/office/drawing/2014/main" id="{21A3AE5D-ADA7-489C-97D9-E63D581048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0" name="Check Box 276" descr="15条医師　項目使用" hidden="1">
              <a:extLst>
                <a:ext uri="{63B3BB69-23CF-44E3-9099-C40C66FF867C}">
                  <a14:compatExt spid="_x0000_s1300"/>
                </a:ext>
                <a:ext uri="{FF2B5EF4-FFF2-40B4-BE49-F238E27FC236}">
                  <a16:creationId xmlns:a16="http://schemas.microsoft.com/office/drawing/2014/main" id="{0FA4F565-5AFE-44CB-84F1-99443DC9AD8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1" name="Check Box 277" descr="15条医師　項目使用" hidden="1">
              <a:extLst>
                <a:ext uri="{63B3BB69-23CF-44E3-9099-C40C66FF867C}">
                  <a14:compatExt spid="_x0000_s1301"/>
                </a:ext>
                <a:ext uri="{FF2B5EF4-FFF2-40B4-BE49-F238E27FC236}">
                  <a16:creationId xmlns:a16="http://schemas.microsoft.com/office/drawing/2014/main" id="{D6AA5196-9510-4CCD-B851-0E21C5FF82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2" name="Check Box 278" descr="15条医師　項目使用" hidden="1">
              <a:extLst>
                <a:ext uri="{63B3BB69-23CF-44E3-9099-C40C66FF867C}">
                  <a14:compatExt spid="_x0000_s1302"/>
                </a:ext>
                <a:ext uri="{FF2B5EF4-FFF2-40B4-BE49-F238E27FC236}">
                  <a16:creationId xmlns:a16="http://schemas.microsoft.com/office/drawing/2014/main" id="{397D8755-65D7-4068-BEB0-78166090A2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3" name="Check Box 279" descr="15条医師　項目使用" hidden="1">
              <a:extLst>
                <a:ext uri="{63B3BB69-23CF-44E3-9099-C40C66FF867C}">
                  <a14:compatExt spid="_x0000_s1303"/>
                </a:ext>
                <a:ext uri="{FF2B5EF4-FFF2-40B4-BE49-F238E27FC236}">
                  <a16:creationId xmlns:a16="http://schemas.microsoft.com/office/drawing/2014/main" id="{BDE3C87F-C75B-4F20-9EDD-0A3291ADEB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4" name="Check Box 280" descr="15条医師　項目使用" hidden="1">
              <a:extLst>
                <a:ext uri="{63B3BB69-23CF-44E3-9099-C40C66FF867C}">
                  <a14:compatExt spid="_x0000_s1304"/>
                </a:ext>
                <a:ext uri="{FF2B5EF4-FFF2-40B4-BE49-F238E27FC236}">
                  <a16:creationId xmlns:a16="http://schemas.microsoft.com/office/drawing/2014/main" id="{6957E02D-4A70-4C76-BC11-A5449D9202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5" name="Check Box 281" descr="15条医師　項目使用" hidden="1">
              <a:extLst>
                <a:ext uri="{63B3BB69-23CF-44E3-9099-C40C66FF867C}">
                  <a14:compatExt spid="_x0000_s1305"/>
                </a:ext>
                <a:ext uri="{FF2B5EF4-FFF2-40B4-BE49-F238E27FC236}">
                  <a16:creationId xmlns:a16="http://schemas.microsoft.com/office/drawing/2014/main" id="{80E2C22A-DF69-4A23-B2C6-5F87B17504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6" name="Check Box 282" descr="15条医師　項目使用" hidden="1">
              <a:extLst>
                <a:ext uri="{63B3BB69-23CF-44E3-9099-C40C66FF867C}">
                  <a14:compatExt spid="_x0000_s1306"/>
                </a:ext>
                <a:ext uri="{FF2B5EF4-FFF2-40B4-BE49-F238E27FC236}">
                  <a16:creationId xmlns:a16="http://schemas.microsoft.com/office/drawing/2014/main" id="{2AFA3FB5-552D-4208-92B9-DDFED9227E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7" name="Check Box 283" descr="15条医師　項目使用" hidden="1">
              <a:extLst>
                <a:ext uri="{63B3BB69-23CF-44E3-9099-C40C66FF867C}">
                  <a14:compatExt spid="_x0000_s1307"/>
                </a:ext>
                <a:ext uri="{FF2B5EF4-FFF2-40B4-BE49-F238E27FC236}">
                  <a16:creationId xmlns:a16="http://schemas.microsoft.com/office/drawing/2014/main" id="{9D7961A3-B5A3-4F36-BAE9-42A9121872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8" name="Check Box 284" descr="15条医師　項目使用" hidden="1">
              <a:extLst>
                <a:ext uri="{63B3BB69-23CF-44E3-9099-C40C66FF867C}">
                  <a14:compatExt spid="_x0000_s1308"/>
                </a:ext>
                <a:ext uri="{FF2B5EF4-FFF2-40B4-BE49-F238E27FC236}">
                  <a16:creationId xmlns:a16="http://schemas.microsoft.com/office/drawing/2014/main" id="{3826287A-874A-4DEE-BEC1-6908C6C5048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09" name="Check Box 285" descr="15条医師　項目使用" hidden="1">
              <a:extLst>
                <a:ext uri="{63B3BB69-23CF-44E3-9099-C40C66FF867C}">
                  <a14:compatExt spid="_x0000_s1309"/>
                </a:ext>
                <a:ext uri="{FF2B5EF4-FFF2-40B4-BE49-F238E27FC236}">
                  <a16:creationId xmlns:a16="http://schemas.microsoft.com/office/drawing/2014/main" id="{F4A929C7-D009-44BD-8D01-FBCDA48729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0" name="Check Box 286" descr="15条医師　項目使用" hidden="1">
              <a:extLst>
                <a:ext uri="{63B3BB69-23CF-44E3-9099-C40C66FF867C}">
                  <a14:compatExt spid="_x0000_s1310"/>
                </a:ext>
                <a:ext uri="{FF2B5EF4-FFF2-40B4-BE49-F238E27FC236}">
                  <a16:creationId xmlns:a16="http://schemas.microsoft.com/office/drawing/2014/main" id="{4F2A7190-C1AA-4D84-8ABC-E8A960A8AF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1" name="Check Box 287" descr="15条医師　項目使用" hidden="1">
              <a:extLst>
                <a:ext uri="{63B3BB69-23CF-44E3-9099-C40C66FF867C}">
                  <a14:compatExt spid="_x0000_s1311"/>
                </a:ext>
                <a:ext uri="{FF2B5EF4-FFF2-40B4-BE49-F238E27FC236}">
                  <a16:creationId xmlns:a16="http://schemas.microsoft.com/office/drawing/2014/main" id="{92ACA87D-8FCE-4D37-B388-5156B3EDAB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2" name="Check Box 288" descr="15条医師　項目使用" hidden="1">
              <a:extLst>
                <a:ext uri="{63B3BB69-23CF-44E3-9099-C40C66FF867C}">
                  <a14:compatExt spid="_x0000_s1312"/>
                </a:ext>
                <a:ext uri="{FF2B5EF4-FFF2-40B4-BE49-F238E27FC236}">
                  <a16:creationId xmlns:a16="http://schemas.microsoft.com/office/drawing/2014/main" id="{481E852B-108B-40C9-8E38-11F45DAD5C6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3" name="Check Box 289" descr="15条医師　項目使用" hidden="1">
              <a:extLst>
                <a:ext uri="{63B3BB69-23CF-44E3-9099-C40C66FF867C}">
                  <a14:compatExt spid="_x0000_s1313"/>
                </a:ext>
                <a:ext uri="{FF2B5EF4-FFF2-40B4-BE49-F238E27FC236}">
                  <a16:creationId xmlns:a16="http://schemas.microsoft.com/office/drawing/2014/main" id="{FC8B2202-4CD1-4E5E-AE10-EA9A2065FE3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4" name="Check Box 290" descr="15条医師　項目使用" hidden="1">
              <a:extLst>
                <a:ext uri="{63B3BB69-23CF-44E3-9099-C40C66FF867C}">
                  <a14:compatExt spid="_x0000_s1314"/>
                </a:ext>
                <a:ext uri="{FF2B5EF4-FFF2-40B4-BE49-F238E27FC236}">
                  <a16:creationId xmlns:a16="http://schemas.microsoft.com/office/drawing/2014/main" id="{C8D23583-1F35-48A7-8C4C-A5EB776560D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5" name="Check Box 291" descr="15条医師　項目使用" hidden="1">
              <a:extLst>
                <a:ext uri="{63B3BB69-23CF-44E3-9099-C40C66FF867C}">
                  <a14:compatExt spid="_x0000_s1315"/>
                </a:ext>
                <a:ext uri="{FF2B5EF4-FFF2-40B4-BE49-F238E27FC236}">
                  <a16:creationId xmlns:a16="http://schemas.microsoft.com/office/drawing/2014/main" id="{0E34F652-2E76-4DE9-B547-FEF0C09D5A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6" name="Check Box 292" descr="15条医師　項目使用" hidden="1">
              <a:extLst>
                <a:ext uri="{63B3BB69-23CF-44E3-9099-C40C66FF867C}">
                  <a14:compatExt spid="_x0000_s1316"/>
                </a:ext>
                <a:ext uri="{FF2B5EF4-FFF2-40B4-BE49-F238E27FC236}">
                  <a16:creationId xmlns:a16="http://schemas.microsoft.com/office/drawing/2014/main" id="{29B7BFA4-26B7-4D13-A320-FBC40AE0C4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7" name="Check Box 293" descr="15条医師　項目使用" hidden="1">
              <a:extLst>
                <a:ext uri="{63B3BB69-23CF-44E3-9099-C40C66FF867C}">
                  <a14:compatExt spid="_x0000_s1317"/>
                </a:ext>
                <a:ext uri="{FF2B5EF4-FFF2-40B4-BE49-F238E27FC236}">
                  <a16:creationId xmlns:a16="http://schemas.microsoft.com/office/drawing/2014/main" id="{DD4BFDE7-2312-4536-9023-636B19203D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8" name="Check Box 294" descr="15条医師　項目使用" hidden="1">
              <a:extLst>
                <a:ext uri="{63B3BB69-23CF-44E3-9099-C40C66FF867C}">
                  <a14:compatExt spid="_x0000_s1318"/>
                </a:ext>
                <a:ext uri="{FF2B5EF4-FFF2-40B4-BE49-F238E27FC236}">
                  <a16:creationId xmlns:a16="http://schemas.microsoft.com/office/drawing/2014/main" id="{D1610811-8589-47B0-A6A9-D1F12FFD9E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19" name="Check Box 295" descr="15条医師　項目使用" hidden="1">
              <a:extLst>
                <a:ext uri="{63B3BB69-23CF-44E3-9099-C40C66FF867C}">
                  <a14:compatExt spid="_x0000_s1319"/>
                </a:ext>
                <a:ext uri="{FF2B5EF4-FFF2-40B4-BE49-F238E27FC236}">
                  <a16:creationId xmlns:a16="http://schemas.microsoft.com/office/drawing/2014/main" id="{6B6ADA9E-B1E1-40F8-8DCF-DBEDE884CA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0" name="Check Box 296" descr="15条医師　項目使用" hidden="1">
              <a:extLst>
                <a:ext uri="{63B3BB69-23CF-44E3-9099-C40C66FF867C}">
                  <a14:compatExt spid="_x0000_s1320"/>
                </a:ext>
                <a:ext uri="{FF2B5EF4-FFF2-40B4-BE49-F238E27FC236}">
                  <a16:creationId xmlns:a16="http://schemas.microsoft.com/office/drawing/2014/main" id="{ADD3525A-F507-4199-A0CF-1C1DA7DC18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1" name="Check Box 297" descr="15条医師　項目使用" hidden="1">
              <a:extLst>
                <a:ext uri="{63B3BB69-23CF-44E3-9099-C40C66FF867C}">
                  <a14:compatExt spid="_x0000_s1321"/>
                </a:ext>
                <a:ext uri="{FF2B5EF4-FFF2-40B4-BE49-F238E27FC236}">
                  <a16:creationId xmlns:a16="http://schemas.microsoft.com/office/drawing/2014/main" id="{6959B951-C54E-44F0-853C-1AB38C42EF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2" name="Check Box 298" descr="15条医師　項目使用" hidden="1">
              <a:extLst>
                <a:ext uri="{63B3BB69-23CF-44E3-9099-C40C66FF867C}">
                  <a14:compatExt spid="_x0000_s1322"/>
                </a:ext>
                <a:ext uri="{FF2B5EF4-FFF2-40B4-BE49-F238E27FC236}">
                  <a16:creationId xmlns:a16="http://schemas.microsoft.com/office/drawing/2014/main" id="{E4FA86B9-1716-46E8-9698-65A27655AF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3" name="Check Box 299" descr="15条医師　項目使用" hidden="1">
              <a:extLst>
                <a:ext uri="{63B3BB69-23CF-44E3-9099-C40C66FF867C}">
                  <a14:compatExt spid="_x0000_s1323"/>
                </a:ext>
                <a:ext uri="{FF2B5EF4-FFF2-40B4-BE49-F238E27FC236}">
                  <a16:creationId xmlns:a16="http://schemas.microsoft.com/office/drawing/2014/main" id="{886ED505-1EF8-4192-A478-4D055499944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4" name="Check Box 300" descr="15条医師　項目使用" hidden="1">
              <a:extLst>
                <a:ext uri="{63B3BB69-23CF-44E3-9099-C40C66FF867C}">
                  <a14:compatExt spid="_x0000_s1324"/>
                </a:ext>
                <a:ext uri="{FF2B5EF4-FFF2-40B4-BE49-F238E27FC236}">
                  <a16:creationId xmlns:a16="http://schemas.microsoft.com/office/drawing/2014/main" id="{8CD13679-22AE-4279-8E39-B3D4E98108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5" name="Check Box 301" descr="15条医師　項目使用" hidden="1">
              <a:extLst>
                <a:ext uri="{63B3BB69-23CF-44E3-9099-C40C66FF867C}">
                  <a14:compatExt spid="_x0000_s1325"/>
                </a:ext>
                <a:ext uri="{FF2B5EF4-FFF2-40B4-BE49-F238E27FC236}">
                  <a16:creationId xmlns:a16="http://schemas.microsoft.com/office/drawing/2014/main" id="{DB6492C3-FEEF-4072-B000-6E09785F55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6" name="Check Box 302" descr="15条医師　項目使用" hidden="1">
              <a:extLst>
                <a:ext uri="{63B3BB69-23CF-44E3-9099-C40C66FF867C}">
                  <a14:compatExt spid="_x0000_s1326"/>
                </a:ext>
                <a:ext uri="{FF2B5EF4-FFF2-40B4-BE49-F238E27FC236}">
                  <a16:creationId xmlns:a16="http://schemas.microsoft.com/office/drawing/2014/main" id="{96342FE4-591A-4A0A-8FDF-D1A827698E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7" name="Check Box 303" descr="15条医師　項目使用" hidden="1">
              <a:extLst>
                <a:ext uri="{63B3BB69-23CF-44E3-9099-C40C66FF867C}">
                  <a14:compatExt spid="_x0000_s1327"/>
                </a:ext>
                <a:ext uri="{FF2B5EF4-FFF2-40B4-BE49-F238E27FC236}">
                  <a16:creationId xmlns:a16="http://schemas.microsoft.com/office/drawing/2014/main" id="{2E915A53-6923-4587-8052-D1D4ABD2B4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8" name="Check Box 304" descr="15条医師　項目使用" hidden="1">
              <a:extLst>
                <a:ext uri="{63B3BB69-23CF-44E3-9099-C40C66FF867C}">
                  <a14:compatExt spid="_x0000_s1328"/>
                </a:ext>
                <a:ext uri="{FF2B5EF4-FFF2-40B4-BE49-F238E27FC236}">
                  <a16:creationId xmlns:a16="http://schemas.microsoft.com/office/drawing/2014/main" id="{3C74ED97-A751-4F13-B016-87705ADBFF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29" name="Check Box 305" descr="15条医師　項目使用" hidden="1">
              <a:extLst>
                <a:ext uri="{63B3BB69-23CF-44E3-9099-C40C66FF867C}">
                  <a14:compatExt spid="_x0000_s1329"/>
                </a:ext>
                <a:ext uri="{FF2B5EF4-FFF2-40B4-BE49-F238E27FC236}">
                  <a16:creationId xmlns:a16="http://schemas.microsoft.com/office/drawing/2014/main" id="{8B3E7CE3-EF07-43A3-86AD-8D8F3BA364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0" name="Check Box 306" descr="15条医師　項目使用" hidden="1">
              <a:extLst>
                <a:ext uri="{63B3BB69-23CF-44E3-9099-C40C66FF867C}">
                  <a14:compatExt spid="_x0000_s1330"/>
                </a:ext>
                <a:ext uri="{FF2B5EF4-FFF2-40B4-BE49-F238E27FC236}">
                  <a16:creationId xmlns:a16="http://schemas.microsoft.com/office/drawing/2014/main" id="{BF381132-3261-491C-ACE4-936F00B804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1" name="Check Box 307" descr="15条医師　項目使用" hidden="1">
              <a:extLst>
                <a:ext uri="{63B3BB69-23CF-44E3-9099-C40C66FF867C}">
                  <a14:compatExt spid="_x0000_s1331"/>
                </a:ext>
                <a:ext uri="{FF2B5EF4-FFF2-40B4-BE49-F238E27FC236}">
                  <a16:creationId xmlns:a16="http://schemas.microsoft.com/office/drawing/2014/main" id="{BC13CD44-5C39-480F-929C-937801DF76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2" name="Check Box 308" descr="15条医師　項目使用" hidden="1">
              <a:extLst>
                <a:ext uri="{63B3BB69-23CF-44E3-9099-C40C66FF867C}">
                  <a14:compatExt spid="_x0000_s1332"/>
                </a:ext>
                <a:ext uri="{FF2B5EF4-FFF2-40B4-BE49-F238E27FC236}">
                  <a16:creationId xmlns:a16="http://schemas.microsoft.com/office/drawing/2014/main" id="{04E0393B-4E2B-4F61-9ABA-665A733B39E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3" name="Check Box 309" descr="15条医師　項目使用" hidden="1">
              <a:extLst>
                <a:ext uri="{63B3BB69-23CF-44E3-9099-C40C66FF867C}">
                  <a14:compatExt spid="_x0000_s1333"/>
                </a:ext>
                <a:ext uri="{FF2B5EF4-FFF2-40B4-BE49-F238E27FC236}">
                  <a16:creationId xmlns:a16="http://schemas.microsoft.com/office/drawing/2014/main" id="{5F858449-E1C4-4C1E-8C7A-3A9C827774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4" name="Check Box 310" descr="15条医師　項目使用" hidden="1">
              <a:extLst>
                <a:ext uri="{63B3BB69-23CF-44E3-9099-C40C66FF867C}">
                  <a14:compatExt spid="_x0000_s1334"/>
                </a:ext>
                <a:ext uri="{FF2B5EF4-FFF2-40B4-BE49-F238E27FC236}">
                  <a16:creationId xmlns:a16="http://schemas.microsoft.com/office/drawing/2014/main" id="{D5D88941-6A7A-416D-9A34-C46C13A86A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5" name="Check Box 311" descr="15条医師　項目使用" hidden="1">
              <a:extLst>
                <a:ext uri="{63B3BB69-23CF-44E3-9099-C40C66FF867C}">
                  <a14:compatExt spid="_x0000_s1335"/>
                </a:ext>
                <a:ext uri="{FF2B5EF4-FFF2-40B4-BE49-F238E27FC236}">
                  <a16:creationId xmlns:a16="http://schemas.microsoft.com/office/drawing/2014/main" id="{38D1E01A-E523-489B-AE02-62E1FF9EAFA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6" name="Check Box 312" descr="15条医師　項目使用" hidden="1">
              <a:extLst>
                <a:ext uri="{63B3BB69-23CF-44E3-9099-C40C66FF867C}">
                  <a14:compatExt spid="_x0000_s1336"/>
                </a:ext>
                <a:ext uri="{FF2B5EF4-FFF2-40B4-BE49-F238E27FC236}">
                  <a16:creationId xmlns:a16="http://schemas.microsoft.com/office/drawing/2014/main" id="{BA621204-910A-4BAB-A137-76CA5D9A8B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7" name="Check Box 313" descr="15条医師　項目使用" hidden="1">
              <a:extLst>
                <a:ext uri="{63B3BB69-23CF-44E3-9099-C40C66FF867C}">
                  <a14:compatExt spid="_x0000_s1337"/>
                </a:ext>
                <a:ext uri="{FF2B5EF4-FFF2-40B4-BE49-F238E27FC236}">
                  <a16:creationId xmlns:a16="http://schemas.microsoft.com/office/drawing/2014/main" id="{199B57DD-61C0-4A94-B836-56EDCB8437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8" name="Check Box 314" descr="15条医師　項目使用" hidden="1">
              <a:extLst>
                <a:ext uri="{63B3BB69-23CF-44E3-9099-C40C66FF867C}">
                  <a14:compatExt spid="_x0000_s1338"/>
                </a:ext>
                <a:ext uri="{FF2B5EF4-FFF2-40B4-BE49-F238E27FC236}">
                  <a16:creationId xmlns:a16="http://schemas.microsoft.com/office/drawing/2014/main" id="{D5FBD122-D089-4B8A-B709-B38C9BF116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39" name="Check Box 315" descr="15条医師　項目使用" hidden="1">
              <a:extLst>
                <a:ext uri="{63B3BB69-23CF-44E3-9099-C40C66FF867C}">
                  <a14:compatExt spid="_x0000_s1339"/>
                </a:ext>
                <a:ext uri="{FF2B5EF4-FFF2-40B4-BE49-F238E27FC236}">
                  <a16:creationId xmlns:a16="http://schemas.microsoft.com/office/drawing/2014/main" id="{9029EFE0-24E2-470A-928A-5979E9FD55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0" name="Check Box 316" descr="15条医師　項目使用" hidden="1">
              <a:extLst>
                <a:ext uri="{63B3BB69-23CF-44E3-9099-C40C66FF867C}">
                  <a14:compatExt spid="_x0000_s1340"/>
                </a:ext>
                <a:ext uri="{FF2B5EF4-FFF2-40B4-BE49-F238E27FC236}">
                  <a16:creationId xmlns:a16="http://schemas.microsoft.com/office/drawing/2014/main" id="{0F44DB1F-AE06-4845-A666-036C3B9E9B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1" name="Check Box 317" descr="15条医師　項目使用" hidden="1">
              <a:extLst>
                <a:ext uri="{63B3BB69-23CF-44E3-9099-C40C66FF867C}">
                  <a14:compatExt spid="_x0000_s1341"/>
                </a:ext>
                <a:ext uri="{FF2B5EF4-FFF2-40B4-BE49-F238E27FC236}">
                  <a16:creationId xmlns:a16="http://schemas.microsoft.com/office/drawing/2014/main" id="{B40CD439-AD03-4776-89BC-90CAD22A1C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2" name="Check Box 318" descr="15条医師　項目使用" hidden="1">
              <a:extLst>
                <a:ext uri="{63B3BB69-23CF-44E3-9099-C40C66FF867C}">
                  <a14:compatExt spid="_x0000_s1342"/>
                </a:ext>
                <a:ext uri="{FF2B5EF4-FFF2-40B4-BE49-F238E27FC236}">
                  <a16:creationId xmlns:a16="http://schemas.microsoft.com/office/drawing/2014/main" id="{820BE8B3-E071-4170-B3C4-3C3F2E5253C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3" name="Check Box 319" descr="15条医師　項目使用" hidden="1">
              <a:extLst>
                <a:ext uri="{63B3BB69-23CF-44E3-9099-C40C66FF867C}">
                  <a14:compatExt spid="_x0000_s1343"/>
                </a:ext>
                <a:ext uri="{FF2B5EF4-FFF2-40B4-BE49-F238E27FC236}">
                  <a16:creationId xmlns:a16="http://schemas.microsoft.com/office/drawing/2014/main" id="{E8EA472E-657E-4449-9D87-E4AFD1DBFA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4" name="Check Box 320" descr="15条医師　項目使用" hidden="1">
              <a:extLst>
                <a:ext uri="{63B3BB69-23CF-44E3-9099-C40C66FF867C}">
                  <a14:compatExt spid="_x0000_s1344"/>
                </a:ext>
                <a:ext uri="{FF2B5EF4-FFF2-40B4-BE49-F238E27FC236}">
                  <a16:creationId xmlns:a16="http://schemas.microsoft.com/office/drawing/2014/main" id="{3E774659-99D4-4CF1-9EAC-E87817ED97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5" name="Check Box 321" descr="15条医師　項目使用" hidden="1">
              <a:extLst>
                <a:ext uri="{63B3BB69-23CF-44E3-9099-C40C66FF867C}">
                  <a14:compatExt spid="_x0000_s1345"/>
                </a:ext>
                <a:ext uri="{FF2B5EF4-FFF2-40B4-BE49-F238E27FC236}">
                  <a16:creationId xmlns:a16="http://schemas.microsoft.com/office/drawing/2014/main" id="{0E0B4812-289A-48A3-ACEC-50E37EC4BE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6" name="Check Box 322" descr="15条医師　項目使用" hidden="1">
              <a:extLst>
                <a:ext uri="{63B3BB69-23CF-44E3-9099-C40C66FF867C}">
                  <a14:compatExt spid="_x0000_s1346"/>
                </a:ext>
                <a:ext uri="{FF2B5EF4-FFF2-40B4-BE49-F238E27FC236}">
                  <a16:creationId xmlns:a16="http://schemas.microsoft.com/office/drawing/2014/main" id="{9F865DFB-B816-4384-B203-1F38E36FED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7" name="Check Box 323" descr="15条医師　項目使用" hidden="1">
              <a:extLst>
                <a:ext uri="{63B3BB69-23CF-44E3-9099-C40C66FF867C}">
                  <a14:compatExt spid="_x0000_s1347"/>
                </a:ext>
                <a:ext uri="{FF2B5EF4-FFF2-40B4-BE49-F238E27FC236}">
                  <a16:creationId xmlns:a16="http://schemas.microsoft.com/office/drawing/2014/main" id="{318D100B-FF09-434F-9724-442796EDB4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8" name="Check Box 324" descr="15条医師　項目使用" hidden="1">
              <a:extLst>
                <a:ext uri="{63B3BB69-23CF-44E3-9099-C40C66FF867C}">
                  <a14:compatExt spid="_x0000_s1348"/>
                </a:ext>
                <a:ext uri="{FF2B5EF4-FFF2-40B4-BE49-F238E27FC236}">
                  <a16:creationId xmlns:a16="http://schemas.microsoft.com/office/drawing/2014/main" id="{62850C2A-F9BE-44EA-A349-99E04AC899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49" name="Check Box 325" descr="15条医師　項目使用" hidden="1">
              <a:extLst>
                <a:ext uri="{63B3BB69-23CF-44E3-9099-C40C66FF867C}">
                  <a14:compatExt spid="_x0000_s1349"/>
                </a:ext>
                <a:ext uri="{FF2B5EF4-FFF2-40B4-BE49-F238E27FC236}">
                  <a16:creationId xmlns:a16="http://schemas.microsoft.com/office/drawing/2014/main" id="{24A216FE-9A62-4CC5-A7CB-CC773FDA88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0" name="Check Box 326" descr="15条医師　項目使用" hidden="1">
              <a:extLst>
                <a:ext uri="{63B3BB69-23CF-44E3-9099-C40C66FF867C}">
                  <a14:compatExt spid="_x0000_s1350"/>
                </a:ext>
                <a:ext uri="{FF2B5EF4-FFF2-40B4-BE49-F238E27FC236}">
                  <a16:creationId xmlns:a16="http://schemas.microsoft.com/office/drawing/2014/main" id="{AC7EAC2C-C6FA-404C-90A0-97A7BF9D0E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1" name="Check Box 327" descr="15条医師　項目使用" hidden="1">
              <a:extLst>
                <a:ext uri="{63B3BB69-23CF-44E3-9099-C40C66FF867C}">
                  <a14:compatExt spid="_x0000_s1351"/>
                </a:ext>
                <a:ext uri="{FF2B5EF4-FFF2-40B4-BE49-F238E27FC236}">
                  <a16:creationId xmlns:a16="http://schemas.microsoft.com/office/drawing/2014/main" id="{C7F6D9D0-856B-4533-9FAB-D4B6A2B281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2" name="Check Box 328" descr="15条医師　項目使用" hidden="1">
              <a:extLst>
                <a:ext uri="{63B3BB69-23CF-44E3-9099-C40C66FF867C}">
                  <a14:compatExt spid="_x0000_s1352"/>
                </a:ext>
                <a:ext uri="{FF2B5EF4-FFF2-40B4-BE49-F238E27FC236}">
                  <a16:creationId xmlns:a16="http://schemas.microsoft.com/office/drawing/2014/main" id="{9BFB64C1-2607-483C-8EB8-4936403C5B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3" name="Check Box 329" descr="15条医師　項目使用" hidden="1">
              <a:extLst>
                <a:ext uri="{63B3BB69-23CF-44E3-9099-C40C66FF867C}">
                  <a14:compatExt spid="_x0000_s1353"/>
                </a:ext>
                <a:ext uri="{FF2B5EF4-FFF2-40B4-BE49-F238E27FC236}">
                  <a16:creationId xmlns:a16="http://schemas.microsoft.com/office/drawing/2014/main" id="{E0B45703-AA0C-4E70-AA68-AE5E6B9DE2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4" name="Check Box 330" descr="15条医師　項目使用" hidden="1">
              <a:extLst>
                <a:ext uri="{63B3BB69-23CF-44E3-9099-C40C66FF867C}">
                  <a14:compatExt spid="_x0000_s1354"/>
                </a:ext>
                <a:ext uri="{FF2B5EF4-FFF2-40B4-BE49-F238E27FC236}">
                  <a16:creationId xmlns:a16="http://schemas.microsoft.com/office/drawing/2014/main" id="{A4D1E508-8173-4505-B214-21BA9F2BD1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5" name="Check Box 331" descr="15条医師　項目使用" hidden="1">
              <a:extLst>
                <a:ext uri="{63B3BB69-23CF-44E3-9099-C40C66FF867C}">
                  <a14:compatExt spid="_x0000_s1355"/>
                </a:ext>
                <a:ext uri="{FF2B5EF4-FFF2-40B4-BE49-F238E27FC236}">
                  <a16:creationId xmlns:a16="http://schemas.microsoft.com/office/drawing/2014/main" id="{994AA97E-5358-4EBA-A827-4F5A59D3A6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6" name="Check Box 332" descr="15条医師　項目使用" hidden="1">
              <a:extLst>
                <a:ext uri="{63B3BB69-23CF-44E3-9099-C40C66FF867C}">
                  <a14:compatExt spid="_x0000_s1356"/>
                </a:ext>
                <a:ext uri="{FF2B5EF4-FFF2-40B4-BE49-F238E27FC236}">
                  <a16:creationId xmlns:a16="http://schemas.microsoft.com/office/drawing/2014/main" id="{D88BEC30-5412-4442-9DB3-3425290418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7" name="Check Box 333" descr="15条医師　項目使用" hidden="1">
              <a:extLst>
                <a:ext uri="{63B3BB69-23CF-44E3-9099-C40C66FF867C}">
                  <a14:compatExt spid="_x0000_s1357"/>
                </a:ext>
                <a:ext uri="{FF2B5EF4-FFF2-40B4-BE49-F238E27FC236}">
                  <a16:creationId xmlns:a16="http://schemas.microsoft.com/office/drawing/2014/main" id="{8ED447F5-5CE6-416A-86FA-CA82518FE0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8" name="Check Box 334" descr="15条医師　項目使用" hidden="1">
              <a:extLst>
                <a:ext uri="{63B3BB69-23CF-44E3-9099-C40C66FF867C}">
                  <a14:compatExt spid="_x0000_s1358"/>
                </a:ext>
                <a:ext uri="{FF2B5EF4-FFF2-40B4-BE49-F238E27FC236}">
                  <a16:creationId xmlns:a16="http://schemas.microsoft.com/office/drawing/2014/main" id="{2A650B36-377D-4371-AD6A-37D1852383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59" name="Check Box 335" descr="15条医師　項目使用" hidden="1">
              <a:extLst>
                <a:ext uri="{63B3BB69-23CF-44E3-9099-C40C66FF867C}">
                  <a14:compatExt spid="_x0000_s1359"/>
                </a:ext>
                <a:ext uri="{FF2B5EF4-FFF2-40B4-BE49-F238E27FC236}">
                  <a16:creationId xmlns:a16="http://schemas.microsoft.com/office/drawing/2014/main" id="{A5C3A614-B849-4CC7-9080-A081B345491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0" name="Check Box 336" descr="15条医師　項目使用" hidden="1">
              <a:extLst>
                <a:ext uri="{63B3BB69-23CF-44E3-9099-C40C66FF867C}">
                  <a14:compatExt spid="_x0000_s1360"/>
                </a:ext>
                <a:ext uri="{FF2B5EF4-FFF2-40B4-BE49-F238E27FC236}">
                  <a16:creationId xmlns:a16="http://schemas.microsoft.com/office/drawing/2014/main" id="{2E1D658D-9A02-4191-A940-AF0F2EE390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1" name="Check Box 337" descr="15条医師　項目使用" hidden="1">
              <a:extLst>
                <a:ext uri="{63B3BB69-23CF-44E3-9099-C40C66FF867C}">
                  <a14:compatExt spid="_x0000_s1361"/>
                </a:ext>
                <a:ext uri="{FF2B5EF4-FFF2-40B4-BE49-F238E27FC236}">
                  <a16:creationId xmlns:a16="http://schemas.microsoft.com/office/drawing/2014/main" id="{9130065A-9661-4B3F-9849-3980457611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2" name="Check Box 338" descr="15条医師　項目使用" hidden="1">
              <a:extLst>
                <a:ext uri="{63B3BB69-23CF-44E3-9099-C40C66FF867C}">
                  <a14:compatExt spid="_x0000_s1362"/>
                </a:ext>
                <a:ext uri="{FF2B5EF4-FFF2-40B4-BE49-F238E27FC236}">
                  <a16:creationId xmlns:a16="http://schemas.microsoft.com/office/drawing/2014/main" id="{E449869F-BA1C-4509-9420-2BD52197FE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3" name="Check Box 339" descr="15条医師　項目使用" hidden="1">
              <a:extLst>
                <a:ext uri="{63B3BB69-23CF-44E3-9099-C40C66FF867C}">
                  <a14:compatExt spid="_x0000_s1363"/>
                </a:ext>
                <a:ext uri="{FF2B5EF4-FFF2-40B4-BE49-F238E27FC236}">
                  <a16:creationId xmlns:a16="http://schemas.microsoft.com/office/drawing/2014/main" id="{DA88DC3E-8CDE-480B-8D1C-D2CA7239E96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4" name="Check Box 340" descr="15条医師　項目使用" hidden="1">
              <a:extLst>
                <a:ext uri="{63B3BB69-23CF-44E3-9099-C40C66FF867C}">
                  <a14:compatExt spid="_x0000_s1364"/>
                </a:ext>
                <a:ext uri="{FF2B5EF4-FFF2-40B4-BE49-F238E27FC236}">
                  <a16:creationId xmlns:a16="http://schemas.microsoft.com/office/drawing/2014/main" id="{53A1FBE3-1C25-4243-9647-FF99CBA017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5" name="Check Box 341" descr="15条医師　項目使用" hidden="1">
              <a:extLst>
                <a:ext uri="{63B3BB69-23CF-44E3-9099-C40C66FF867C}">
                  <a14:compatExt spid="_x0000_s1365"/>
                </a:ext>
                <a:ext uri="{FF2B5EF4-FFF2-40B4-BE49-F238E27FC236}">
                  <a16:creationId xmlns:a16="http://schemas.microsoft.com/office/drawing/2014/main" id="{E9F7A29F-380B-487B-A93A-AD7E9522C2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6" name="Check Box 342" descr="15条医師　項目使用" hidden="1">
              <a:extLst>
                <a:ext uri="{63B3BB69-23CF-44E3-9099-C40C66FF867C}">
                  <a14:compatExt spid="_x0000_s1366"/>
                </a:ext>
                <a:ext uri="{FF2B5EF4-FFF2-40B4-BE49-F238E27FC236}">
                  <a16:creationId xmlns:a16="http://schemas.microsoft.com/office/drawing/2014/main" id="{F279F400-3953-40A6-A239-466D466B87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7" name="Check Box 343" descr="15条医師　項目使用" hidden="1">
              <a:extLst>
                <a:ext uri="{63B3BB69-23CF-44E3-9099-C40C66FF867C}">
                  <a14:compatExt spid="_x0000_s1367"/>
                </a:ext>
                <a:ext uri="{FF2B5EF4-FFF2-40B4-BE49-F238E27FC236}">
                  <a16:creationId xmlns:a16="http://schemas.microsoft.com/office/drawing/2014/main" id="{9A065DA0-D06A-4D6D-ACFE-5F1A25EB08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8" name="Check Box 344" descr="15条医師　項目使用" hidden="1">
              <a:extLst>
                <a:ext uri="{63B3BB69-23CF-44E3-9099-C40C66FF867C}">
                  <a14:compatExt spid="_x0000_s1368"/>
                </a:ext>
                <a:ext uri="{FF2B5EF4-FFF2-40B4-BE49-F238E27FC236}">
                  <a16:creationId xmlns:a16="http://schemas.microsoft.com/office/drawing/2014/main" id="{869CC2EC-BDF0-48DE-A28F-7A865CEB05C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69" name="Check Box 345" descr="15条医師　項目使用" hidden="1">
              <a:extLst>
                <a:ext uri="{63B3BB69-23CF-44E3-9099-C40C66FF867C}">
                  <a14:compatExt spid="_x0000_s1369"/>
                </a:ext>
                <a:ext uri="{FF2B5EF4-FFF2-40B4-BE49-F238E27FC236}">
                  <a16:creationId xmlns:a16="http://schemas.microsoft.com/office/drawing/2014/main" id="{DE9630E2-A80E-41BE-AA4F-551FA38CC07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0" name="Check Box 346" descr="15条医師　項目使用" hidden="1">
              <a:extLst>
                <a:ext uri="{63B3BB69-23CF-44E3-9099-C40C66FF867C}">
                  <a14:compatExt spid="_x0000_s1370"/>
                </a:ext>
                <a:ext uri="{FF2B5EF4-FFF2-40B4-BE49-F238E27FC236}">
                  <a16:creationId xmlns:a16="http://schemas.microsoft.com/office/drawing/2014/main" id="{E0A63037-4F03-4CCD-904F-7FDC85B8D47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1" name="Check Box 347" descr="15条医師　項目使用" hidden="1">
              <a:extLst>
                <a:ext uri="{63B3BB69-23CF-44E3-9099-C40C66FF867C}">
                  <a14:compatExt spid="_x0000_s1371"/>
                </a:ext>
                <a:ext uri="{FF2B5EF4-FFF2-40B4-BE49-F238E27FC236}">
                  <a16:creationId xmlns:a16="http://schemas.microsoft.com/office/drawing/2014/main" id="{A8DAB55D-6F50-4FBE-89F4-53E1D210AC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2" name="Check Box 348" descr="15条医師　項目使用" hidden="1">
              <a:extLst>
                <a:ext uri="{63B3BB69-23CF-44E3-9099-C40C66FF867C}">
                  <a14:compatExt spid="_x0000_s1372"/>
                </a:ext>
                <a:ext uri="{FF2B5EF4-FFF2-40B4-BE49-F238E27FC236}">
                  <a16:creationId xmlns:a16="http://schemas.microsoft.com/office/drawing/2014/main" id="{0A2971D2-A0CA-47F1-8A37-C31F6ED3F9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3" name="Check Box 349" descr="15条医師　項目使用" hidden="1">
              <a:extLst>
                <a:ext uri="{63B3BB69-23CF-44E3-9099-C40C66FF867C}">
                  <a14:compatExt spid="_x0000_s1373"/>
                </a:ext>
                <a:ext uri="{FF2B5EF4-FFF2-40B4-BE49-F238E27FC236}">
                  <a16:creationId xmlns:a16="http://schemas.microsoft.com/office/drawing/2014/main" id="{C51CC9AD-163A-4EF1-8056-ECFCFCFEFC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4" name="Check Box 350" descr="15条医師　項目使用" hidden="1">
              <a:extLst>
                <a:ext uri="{63B3BB69-23CF-44E3-9099-C40C66FF867C}">
                  <a14:compatExt spid="_x0000_s1374"/>
                </a:ext>
                <a:ext uri="{FF2B5EF4-FFF2-40B4-BE49-F238E27FC236}">
                  <a16:creationId xmlns:a16="http://schemas.microsoft.com/office/drawing/2014/main" id="{44B77CAD-13DF-4EE5-B95A-41DA372F0C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5" name="Check Box 351" descr="15条医師　項目使用" hidden="1">
              <a:extLst>
                <a:ext uri="{63B3BB69-23CF-44E3-9099-C40C66FF867C}">
                  <a14:compatExt spid="_x0000_s1375"/>
                </a:ext>
                <a:ext uri="{FF2B5EF4-FFF2-40B4-BE49-F238E27FC236}">
                  <a16:creationId xmlns:a16="http://schemas.microsoft.com/office/drawing/2014/main" id="{1532C7D8-32B1-4386-91E6-C530B5A5AD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6" name="Check Box 352" descr="15条医師　項目使用" hidden="1">
              <a:extLst>
                <a:ext uri="{63B3BB69-23CF-44E3-9099-C40C66FF867C}">
                  <a14:compatExt spid="_x0000_s1376"/>
                </a:ext>
                <a:ext uri="{FF2B5EF4-FFF2-40B4-BE49-F238E27FC236}">
                  <a16:creationId xmlns:a16="http://schemas.microsoft.com/office/drawing/2014/main" id="{13592E41-5D67-4F29-988D-1C2D71655A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7" name="Check Box 353" descr="15条医師　項目使用" hidden="1">
              <a:extLst>
                <a:ext uri="{63B3BB69-23CF-44E3-9099-C40C66FF867C}">
                  <a14:compatExt spid="_x0000_s1377"/>
                </a:ext>
                <a:ext uri="{FF2B5EF4-FFF2-40B4-BE49-F238E27FC236}">
                  <a16:creationId xmlns:a16="http://schemas.microsoft.com/office/drawing/2014/main" id="{92B39229-71B2-47AC-93B8-4DA9AFD2FC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8" name="Check Box 354" descr="15条医師　項目使用" hidden="1">
              <a:extLst>
                <a:ext uri="{63B3BB69-23CF-44E3-9099-C40C66FF867C}">
                  <a14:compatExt spid="_x0000_s1378"/>
                </a:ext>
                <a:ext uri="{FF2B5EF4-FFF2-40B4-BE49-F238E27FC236}">
                  <a16:creationId xmlns:a16="http://schemas.microsoft.com/office/drawing/2014/main" id="{B5E33C6D-634C-4B81-AF96-EBADF8BC49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79" name="Check Box 355" descr="15条医師　項目使用" hidden="1">
              <a:extLst>
                <a:ext uri="{63B3BB69-23CF-44E3-9099-C40C66FF867C}">
                  <a14:compatExt spid="_x0000_s1379"/>
                </a:ext>
                <a:ext uri="{FF2B5EF4-FFF2-40B4-BE49-F238E27FC236}">
                  <a16:creationId xmlns:a16="http://schemas.microsoft.com/office/drawing/2014/main" id="{D6CA2E6B-CE65-4786-84D5-5EA2899DAF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0" name="Check Box 356" descr="15条医師　項目使用" hidden="1">
              <a:extLst>
                <a:ext uri="{63B3BB69-23CF-44E3-9099-C40C66FF867C}">
                  <a14:compatExt spid="_x0000_s1380"/>
                </a:ext>
                <a:ext uri="{FF2B5EF4-FFF2-40B4-BE49-F238E27FC236}">
                  <a16:creationId xmlns:a16="http://schemas.microsoft.com/office/drawing/2014/main" id="{9F016365-C791-4E0E-B733-F104CDFCB7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1" name="Check Box 357" descr="15条医師　項目使用" hidden="1">
              <a:extLst>
                <a:ext uri="{63B3BB69-23CF-44E3-9099-C40C66FF867C}">
                  <a14:compatExt spid="_x0000_s1381"/>
                </a:ext>
                <a:ext uri="{FF2B5EF4-FFF2-40B4-BE49-F238E27FC236}">
                  <a16:creationId xmlns:a16="http://schemas.microsoft.com/office/drawing/2014/main" id="{2FE7E062-751D-4F0B-8A5E-26380338C8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2" name="Check Box 358" descr="15条医師　項目使用" hidden="1">
              <a:extLst>
                <a:ext uri="{63B3BB69-23CF-44E3-9099-C40C66FF867C}">
                  <a14:compatExt spid="_x0000_s1382"/>
                </a:ext>
                <a:ext uri="{FF2B5EF4-FFF2-40B4-BE49-F238E27FC236}">
                  <a16:creationId xmlns:a16="http://schemas.microsoft.com/office/drawing/2014/main" id="{50C1A7E0-2E25-4589-91E1-9FF816626FF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3" name="Check Box 359" descr="15条医師　項目使用" hidden="1">
              <a:extLst>
                <a:ext uri="{63B3BB69-23CF-44E3-9099-C40C66FF867C}">
                  <a14:compatExt spid="_x0000_s1383"/>
                </a:ext>
                <a:ext uri="{FF2B5EF4-FFF2-40B4-BE49-F238E27FC236}">
                  <a16:creationId xmlns:a16="http://schemas.microsoft.com/office/drawing/2014/main" id="{6E316578-17E0-439F-B6E5-6BE4C5A2EF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4" name="Check Box 360" descr="15条医師　項目使用" hidden="1">
              <a:extLst>
                <a:ext uri="{63B3BB69-23CF-44E3-9099-C40C66FF867C}">
                  <a14:compatExt spid="_x0000_s1384"/>
                </a:ext>
                <a:ext uri="{FF2B5EF4-FFF2-40B4-BE49-F238E27FC236}">
                  <a16:creationId xmlns:a16="http://schemas.microsoft.com/office/drawing/2014/main" id="{D95A4958-637D-4F68-AA29-111A29911A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5" name="Check Box 361" descr="15条医師　項目使用" hidden="1">
              <a:extLst>
                <a:ext uri="{63B3BB69-23CF-44E3-9099-C40C66FF867C}">
                  <a14:compatExt spid="_x0000_s1385"/>
                </a:ext>
                <a:ext uri="{FF2B5EF4-FFF2-40B4-BE49-F238E27FC236}">
                  <a16:creationId xmlns:a16="http://schemas.microsoft.com/office/drawing/2014/main" id="{8A1A7384-BFC1-4AB4-838B-58EBB0665B7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6" name="Check Box 362" descr="15条医師　項目使用" hidden="1">
              <a:extLst>
                <a:ext uri="{63B3BB69-23CF-44E3-9099-C40C66FF867C}">
                  <a14:compatExt spid="_x0000_s1386"/>
                </a:ext>
                <a:ext uri="{FF2B5EF4-FFF2-40B4-BE49-F238E27FC236}">
                  <a16:creationId xmlns:a16="http://schemas.microsoft.com/office/drawing/2014/main" id="{2D282659-544D-4D44-9C98-9FDC9594A1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7" name="Check Box 363" descr="15条医師　項目使用" hidden="1">
              <a:extLst>
                <a:ext uri="{63B3BB69-23CF-44E3-9099-C40C66FF867C}">
                  <a14:compatExt spid="_x0000_s1387"/>
                </a:ext>
                <a:ext uri="{FF2B5EF4-FFF2-40B4-BE49-F238E27FC236}">
                  <a16:creationId xmlns:a16="http://schemas.microsoft.com/office/drawing/2014/main" id="{9FD60985-AC28-47E4-97B8-A3CF90CB53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8" name="Check Box 364" descr="15条医師　項目使用" hidden="1">
              <a:extLst>
                <a:ext uri="{63B3BB69-23CF-44E3-9099-C40C66FF867C}">
                  <a14:compatExt spid="_x0000_s1388"/>
                </a:ext>
                <a:ext uri="{FF2B5EF4-FFF2-40B4-BE49-F238E27FC236}">
                  <a16:creationId xmlns:a16="http://schemas.microsoft.com/office/drawing/2014/main" id="{EF05E9E5-587F-4160-A14B-0E7E9157867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89" name="Check Box 365" descr="15条医師　項目使用" hidden="1">
              <a:extLst>
                <a:ext uri="{63B3BB69-23CF-44E3-9099-C40C66FF867C}">
                  <a14:compatExt spid="_x0000_s1389"/>
                </a:ext>
                <a:ext uri="{FF2B5EF4-FFF2-40B4-BE49-F238E27FC236}">
                  <a16:creationId xmlns:a16="http://schemas.microsoft.com/office/drawing/2014/main" id="{C2D9BFDB-345C-4949-B32E-D067F158652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0" name="Check Box 366" descr="15条医師　項目使用" hidden="1">
              <a:extLst>
                <a:ext uri="{63B3BB69-23CF-44E3-9099-C40C66FF867C}">
                  <a14:compatExt spid="_x0000_s1390"/>
                </a:ext>
                <a:ext uri="{FF2B5EF4-FFF2-40B4-BE49-F238E27FC236}">
                  <a16:creationId xmlns:a16="http://schemas.microsoft.com/office/drawing/2014/main" id="{889DC5D1-4EE1-4D0D-A6C3-BD4473CBCC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1" name="Check Box 367" descr="15条医師　項目使用" hidden="1">
              <a:extLst>
                <a:ext uri="{63B3BB69-23CF-44E3-9099-C40C66FF867C}">
                  <a14:compatExt spid="_x0000_s1391"/>
                </a:ext>
                <a:ext uri="{FF2B5EF4-FFF2-40B4-BE49-F238E27FC236}">
                  <a16:creationId xmlns:a16="http://schemas.microsoft.com/office/drawing/2014/main" id="{83D0F3D7-CA0F-4D74-9F3A-60CC95E994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2" name="Check Box 368" descr="15条医師　項目使用" hidden="1">
              <a:extLst>
                <a:ext uri="{63B3BB69-23CF-44E3-9099-C40C66FF867C}">
                  <a14:compatExt spid="_x0000_s1392"/>
                </a:ext>
                <a:ext uri="{FF2B5EF4-FFF2-40B4-BE49-F238E27FC236}">
                  <a16:creationId xmlns:a16="http://schemas.microsoft.com/office/drawing/2014/main" id="{4E0A2C1B-B8F6-43AA-B9EB-C3CF577EE6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3" name="Check Box 369" descr="15条医師　項目使用" hidden="1">
              <a:extLst>
                <a:ext uri="{63B3BB69-23CF-44E3-9099-C40C66FF867C}">
                  <a14:compatExt spid="_x0000_s1393"/>
                </a:ext>
                <a:ext uri="{FF2B5EF4-FFF2-40B4-BE49-F238E27FC236}">
                  <a16:creationId xmlns:a16="http://schemas.microsoft.com/office/drawing/2014/main" id="{C164C64E-1802-416A-8379-48638C36EB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4" name="Check Box 370" descr="15条医師　項目使用" hidden="1">
              <a:extLst>
                <a:ext uri="{63B3BB69-23CF-44E3-9099-C40C66FF867C}">
                  <a14:compatExt spid="_x0000_s1394"/>
                </a:ext>
                <a:ext uri="{FF2B5EF4-FFF2-40B4-BE49-F238E27FC236}">
                  <a16:creationId xmlns:a16="http://schemas.microsoft.com/office/drawing/2014/main" id="{53F3B1EB-812F-4E26-8197-CEFED3FB175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5" name="Check Box 371" descr="15条医師　項目使用" hidden="1">
              <a:extLst>
                <a:ext uri="{63B3BB69-23CF-44E3-9099-C40C66FF867C}">
                  <a14:compatExt spid="_x0000_s1395"/>
                </a:ext>
                <a:ext uri="{FF2B5EF4-FFF2-40B4-BE49-F238E27FC236}">
                  <a16:creationId xmlns:a16="http://schemas.microsoft.com/office/drawing/2014/main" id="{DCD4D53E-6F1F-41C4-92F1-7F6F95674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6" name="Check Box 372" descr="15条医師　項目使用" hidden="1">
              <a:extLst>
                <a:ext uri="{63B3BB69-23CF-44E3-9099-C40C66FF867C}">
                  <a14:compatExt spid="_x0000_s1396"/>
                </a:ext>
                <a:ext uri="{FF2B5EF4-FFF2-40B4-BE49-F238E27FC236}">
                  <a16:creationId xmlns:a16="http://schemas.microsoft.com/office/drawing/2014/main" id="{FB194965-67D8-4E03-BA6E-21020823F2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7" name="Check Box 373" descr="15条医師　項目使用" hidden="1">
              <a:extLst>
                <a:ext uri="{63B3BB69-23CF-44E3-9099-C40C66FF867C}">
                  <a14:compatExt spid="_x0000_s1397"/>
                </a:ext>
                <a:ext uri="{FF2B5EF4-FFF2-40B4-BE49-F238E27FC236}">
                  <a16:creationId xmlns:a16="http://schemas.microsoft.com/office/drawing/2014/main" id="{050C7BA0-F9D9-4631-96C8-A2599F8E40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8" name="Check Box 374" descr="15条医師　項目使用" hidden="1">
              <a:extLst>
                <a:ext uri="{63B3BB69-23CF-44E3-9099-C40C66FF867C}">
                  <a14:compatExt spid="_x0000_s1398"/>
                </a:ext>
                <a:ext uri="{FF2B5EF4-FFF2-40B4-BE49-F238E27FC236}">
                  <a16:creationId xmlns:a16="http://schemas.microsoft.com/office/drawing/2014/main" id="{E206A66A-6A0B-42CD-B086-1FB1DECE7A9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399" name="Check Box 375" descr="15条医師　項目使用" hidden="1">
              <a:extLst>
                <a:ext uri="{63B3BB69-23CF-44E3-9099-C40C66FF867C}">
                  <a14:compatExt spid="_x0000_s1399"/>
                </a:ext>
                <a:ext uri="{FF2B5EF4-FFF2-40B4-BE49-F238E27FC236}">
                  <a16:creationId xmlns:a16="http://schemas.microsoft.com/office/drawing/2014/main" id="{609A948A-5FB1-4418-A3F0-ACF6A737E6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0" name="Check Box 376" descr="15条医師　項目使用" hidden="1">
              <a:extLst>
                <a:ext uri="{63B3BB69-23CF-44E3-9099-C40C66FF867C}">
                  <a14:compatExt spid="_x0000_s1400"/>
                </a:ext>
                <a:ext uri="{FF2B5EF4-FFF2-40B4-BE49-F238E27FC236}">
                  <a16:creationId xmlns:a16="http://schemas.microsoft.com/office/drawing/2014/main" id="{8F921ED3-C65E-46C6-9DD5-835D93C824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1" name="Check Box 377" descr="15条医師　項目使用" hidden="1">
              <a:extLst>
                <a:ext uri="{63B3BB69-23CF-44E3-9099-C40C66FF867C}">
                  <a14:compatExt spid="_x0000_s1401"/>
                </a:ext>
                <a:ext uri="{FF2B5EF4-FFF2-40B4-BE49-F238E27FC236}">
                  <a16:creationId xmlns:a16="http://schemas.microsoft.com/office/drawing/2014/main" id="{B62686E4-4449-4A0C-938B-465D18D0BA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2" name="Check Box 378" descr="15条医師　項目使用" hidden="1">
              <a:extLst>
                <a:ext uri="{63B3BB69-23CF-44E3-9099-C40C66FF867C}">
                  <a14:compatExt spid="_x0000_s1402"/>
                </a:ext>
                <a:ext uri="{FF2B5EF4-FFF2-40B4-BE49-F238E27FC236}">
                  <a16:creationId xmlns:a16="http://schemas.microsoft.com/office/drawing/2014/main" id="{FBF6ABF7-F51E-484E-A8CE-8BD04A6E62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3" name="Check Box 379" descr="15条医師　項目使用" hidden="1">
              <a:extLst>
                <a:ext uri="{63B3BB69-23CF-44E3-9099-C40C66FF867C}">
                  <a14:compatExt spid="_x0000_s1403"/>
                </a:ext>
                <a:ext uri="{FF2B5EF4-FFF2-40B4-BE49-F238E27FC236}">
                  <a16:creationId xmlns:a16="http://schemas.microsoft.com/office/drawing/2014/main" id="{33482F02-023D-45EF-9346-D4090A709C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4" name="Check Box 380" descr="15条医師　項目使用" hidden="1">
              <a:extLst>
                <a:ext uri="{63B3BB69-23CF-44E3-9099-C40C66FF867C}">
                  <a14:compatExt spid="_x0000_s1404"/>
                </a:ext>
                <a:ext uri="{FF2B5EF4-FFF2-40B4-BE49-F238E27FC236}">
                  <a16:creationId xmlns:a16="http://schemas.microsoft.com/office/drawing/2014/main" id="{C7C139A8-EB60-4843-82BD-E63E1611F2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5" name="Check Box 381" descr="15条医師　項目使用" hidden="1">
              <a:extLst>
                <a:ext uri="{63B3BB69-23CF-44E3-9099-C40C66FF867C}">
                  <a14:compatExt spid="_x0000_s1405"/>
                </a:ext>
                <a:ext uri="{FF2B5EF4-FFF2-40B4-BE49-F238E27FC236}">
                  <a16:creationId xmlns:a16="http://schemas.microsoft.com/office/drawing/2014/main" id="{0D2954A1-5D8B-4698-81C2-841B335747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6" name="Check Box 382" descr="15条医師　項目使用" hidden="1">
              <a:extLst>
                <a:ext uri="{63B3BB69-23CF-44E3-9099-C40C66FF867C}">
                  <a14:compatExt spid="_x0000_s1406"/>
                </a:ext>
                <a:ext uri="{FF2B5EF4-FFF2-40B4-BE49-F238E27FC236}">
                  <a16:creationId xmlns:a16="http://schemas.microsoft.com/office/drawing/2014/main" id="{AA4D78FB-E399-4AD9-8233-2C1DED174E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7" name="Check Box 383" descr="15条医師　項目使用" hidden="1">
              <a:extLst>
                <a:ext uri="{63B3BB69-23CF-44E3-9099-C40C66FF867C}">
                  <a14:compatExt spid="_x0000_s1407"/>
                </a:ext>
                <a:ext uri="{FF2B5EF4-FFF2-40B4-BE49-F238E27FC236}">
                  <a16:creationId xmlns:a16="http://schemas.microsoft.com/office/drawing/2014/main" id="{0E53462A-94C2-4BDC-8BD4-AEE83970204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8" name="Check Box 384" descr="15条医師　項目使用" hidden="1">
              <a:extLst>
                <a:ext uri="{63B3BB69-23CF-44E3-9099-C40C66FF867C}">
                  <a14:compatExt spid="_x0000_s1408"/>
                </a:ext>
                <a:ext uri="{FF2B5EF4-FFF2-40B4-BE49-F238E27FC236}">
                  <a16:creationId xmlns:a16="http://schemas.microsoft.com/office/drawing/2014/main" id="{A06155E0-17BE-42E7-9F24-2BDE8F39EF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09" name="Check Box 385" descr="15条医師　項目使用" hidden="1">
              <a:extLst>
                <a:ext uri="{63B3BB69-23CF-44E3-9099-C40C66FF867C}">
                  <a14:compatExt spid="_x0000_s1409"/>
                </a:ext>
                <a:ext uri="{FF2B5EF4-FFF2-40B4-BE49-F238E27FC236}">
                  <a16:creationId xmlns:a16="http://schemas.microsoft.com/office/drawing/2014/main" id="{97D90480-F892-4128-8D4B-679D1889D9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0" name="Check Box 386" descr="15条医師　項目使用" hidden="1">
              <a:extLst>
                <a:ext uri="{63B3BB69-23CF-44E3-9099-C40C66FF867C}">
                  <a14:compatExt spid="_x0000_s1410"/>
                </a:ext>
                <a:ext uri="{FF2B5EF4-FFF2-40B4-BE49-F238E27FC236}">
                  <a16:creationId xmlns:a16="http://schemas.microsoft.com/office/drawing/2014/main" id="{52D5CDF2-E25E-4B7E-8B58-D10EC27CDA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1" name="Check Box 387" descr="15条医師　項目使用" hidden="1">
              <a:extLst>
                <a:ext uri="{63B3BB69-23CF-44E3-9099-C40C66FF867C}">
                  <a14:compatExt spid="_x0000_s1411"/>
                </a:ext>
                <a:ext uri="{FF2B5EF4-FFF2-40B4-BE49-F238E27FC236}">
                  <a16:creationId xmlns:a16="http://schemas.microsoft.com/office/drawing/2014/main" id="{2DE10128-DFF5-4DD6-A3ED-9E66F8BE23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2" name="Check Box 388" descr="15条医師　項目使用" hidden="1">
              <a:extLst>
                <a:ext uri="{63B3BB69-23CF-44E3-9099-C40C66FF867C}">
                  <a14:compatExt spid="_x0000_s1412"/>
                </a:ext>
                <a:ext uri="{FF2B5EF4-FFF2-40B4-BE49-F238E27FC236}">
                  <a16:creationId xmlns:a16="http://schemas.microsoft.com/office/drawing/2014/main" id="{143FB856-A7EF-4D4E-8722-493E595BA4F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3" name="Check Box 389" descr="15条医師　項目使用" hidden="1">
              <a:extLst>
                <a:ext uri="{63B3BB69-23CF-44E3-9099-C40C66FF867C}">
                  <a14:compatExt spid="_x0000_s1413"/>
                </a:ext>
                <a:ext uri="{FF2B5EF4-FFF2-40B4-BE49-F238E27FC236}">
                  <a16:creationId xmlns:a16="http://schemas.microsoft.com/office/drawing/2014/main" id="{1AA85554-66DE-4701-9AA2-1BB34F21ED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4" name="Check Box 390" descr="15条医師　項目使用" hidden="1">
              <a:extLst>
                <a:ext uri="{63B3BB69-23CF-44E3-9099-C40C66FF867C}">
                  <a14:compatExt spid="_x0000_s1414"/>
                </a:ext>
                <a:ext uri="{FF2B5EF4-FFF2-40B4-BE49-F238E27FC236}">
                  <a16:creationId xmlns:a16="http://schemas.microsoft.com/office/drawing/2014/main" id="{98F05CCC-0367-4C41-8B84-BD4D8D9EC1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5" name="Check Box 391" descr="15条医師　項目使用" hidden="1">
              <a:extLst>
                <a:ext uri="{63B3BB69-23CF-44E3-9099-C40C66FF867C}">
                  <a14:compatExt spid="_x0000_s1415"/>
                </a:ext>
                <a:ext uri="{FF2B5EF4-FFF2-40B4-BE49-F238E27FC236}">
                  <a16:creationId xmlns:a16="http://schemas.microsoft.com/office/drawing/2014/main" id="{EDE90AF7-D78A-4A8E-B248-81A7356FD0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6" name="Check Box 392" descr="15条医師　項目使用" hidden="1">
              <a:extLst>
                <a:ext uri="{63B3BB69-23CF-44E3-9099-C40C66FF867C}">
                  <a14:compatExt spid="_x0000_s1416"/>
                </a:ext>
                <a:ext uri="{FF2B5EF4-FFF2-40B4-BE49-F238E27FC236}">
                  <a16:creationId xmlns:a16="http://schemas.microsoft.com/office/drawing/2014/main" id="{A9A7949E-A996-4F8D-8461-4F93DFC0E4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7" name="Check Box 393" descr="15条医師　項目使用" hidden="1">
              <a:extLst>
                <a:ext uri="{63B3BB69-23CF-44E3-9099-C40C66FF867C}">
                  <a14:compatExt spid="_x0000_s1417"/>
                </a:ext>
                <a:ext uri="{FF2B5EF4-FFF2-40B4-BE49-F238E27FC236}">
                  <a16:creationId xmlns:a16="http://schemas.microsoft.com/office/drawing/2014/main" id="{2558559E-B5F7-4299-B6B2-B2A654F7EC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8" name="Check Box 394" descr="15条医師　項目使用" hidden="1">
              <a:extLst>
                <a:ext uri="{63B3BB69-23CF-44E3-9099-C40C66FF867C}">
                  <a14:compatExt spid="_x0000_s1418"/>
                </a:ext>
                <a:ext uri="{FF2B5EF4-FFF2-40B4-BE49-F238E27FC236}">
                  <a16:creationId xmlns:a16="http://schemas.microsoft.com/office/drawing/2014/main" id="{740FD877-FB4B-4A73-99A8-5D4BA791CE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19" name="Check Box 395" descr="15条医師　項目使用" hidden="1">
              <a:extLst>
                <a:ext uri="{63B3BB69-23CF-44E3-9099-C40C66FF867C}">
                  <a14:compatExt spid="_x0000_s1419"/>
                </a:ext>
                <a:ext uri="{FF2B5EF4-FFF2-40B4-BE49-F238E27FC236}">
                  <a16:creationId xmlns:a16="http://schemas.microsoft.com/office/drawing/2014/main" id="{CA7D589F-FE1B-44D9-890B-DA70DA1667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0" name="Check Box 396" descr="15条医師　項目使用" hidden="1">
              <a:extLst>
                <a:ext uri="{63B3BB69-23CF-44E3-9099-C40C66FF867C}">
                  <a14:compatExt spid="_x0000_s1420"/>
                </a:ext>
                <a:ext uri="{FF2B5EF4-FFF2-40B4-BE49-F238E27FC236}">
                  <a16:creationId xmlns:a16="http://schemas.microsoft.com/office/drawing/2014/main" id="{03D044BF-2CA8-42A1-A0D1-01C773237C9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1" name="Check Box 397" descr="15条医師　項目使用" hidden="1">
              <a:extLst>
                <a:ext uri="{63B3BB69-23CF-44E3-9099-C40C66FF867C}">
                  <a14:compatExt spid="_x0000_s1421"/>
                </a:ext>
                <a:ext uri="{FF2B5EF4-FFF2-40B4-BE49-F238E27FC236}">
                  <a16:creationId xmlns:a16="http://schemas.microsoft.com/office/drawing/2014/main" id="{E4B8F5AE-8A3F-423E-A2FD-3E45173654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2" name="Check Box 398" descr="15条医師　項目使用" hidden="1">
              <a:extLst>
                <a:ext uri="{63B3BB69-23CF-44E3-9099-C40C66FF867C}">
                  <a14:compatExt spid="_x0000_s1422"/>
                </a:ext>
                <a:ext uri="{FF2B5EF4-FFF2-40B4-BE49-F238E27FC236}">
                  <a16:creationId xmlns:a16="http://schemas.microsoft.com/office/drawing/2014/main" id="{7D7EBBBB-79CF-4A80-97E4-B0F392F0C84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3" name="Check Box 399" descr="15条医師　項目使用" hidden="1">
              <a:extLst>
                <a:ext uri="{63B3BB69-23CF-44E3-9099-C40C66FF867C}">
                  <a14:compatExt spid="_x0000_s1423"/>
                </a:ext>
                <a:ext uri="{FF2B5EF4-FFF2-40B4-BE49-F238E27FC236}">
                  <a16:creationId xmlns:a16="http://schemas.microsoft.com/office/drawing/2014/main" id="{A50C3E42-0CB6-4B95-B1DB-559CE7C41C8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4" name="Check Box 400" descr="15条医師　項目使用" hidden="1">
              <a:extLst>
                <a:ext uri="{63B3BB69-23CF-44E3-9099-C40C66FF867C}">
                  <a14:compatExt spid="_x0000_s1424"/>
                </a:ext>
                <a:ext uri="{FF2B5EF4-FFF2-40B4-BE49-F238E27FC236}">
                  <a16:creationId xmlns:a16="http://schemas.microsoft.com/office/drawing/2014/main" id="{67370744-FAE6-4D15-9B78-F187F1D613B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5" name="Check Box 401" descr="15条医師　項目使用" hidden="1">
              <a:extLst>
                <a:ext uri="{63B3BB69-23CF-44E3-9099-C40C66FF867C}">
                  <a14:compatExt spid="_x0000_s1425"/>
                </a:ext>
                <a:ext uri="{FF2B5EF4-FFF2-40B4-BE49-F238E27FC236}">
                  <a16:creationId xmlns:a16="http://schemas.microsoft.com/office/drawing/2014/main" id="{24E94B60-966E-4670-AAA6-6B78EABFC9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6" name="Check Box 402" descr="15条医師　項目使用" hidden="1">
              <a:extLst>
                <a:ext uri="{63B3BB69-23CF-44E3-9099-C40C66FF867C}">
                  <a14:compatExt spid="_x0000_s1426"/>
                </a:ext>
                <a:ext uri="{FF2B5EF4-FFF2-40B4-BE49-F238E27FC236}">
                  <a16:creationId xmlns:a16="http://schemas.microsoft.com/office/drawing/2014/main" id="{5EB008D8-86E8-489E-AED3-BAEAD203F8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7" name="Check Box 403" descr="15条医師　項目使用" hidden="1">
              <a:extLst>
                <a:ext uri="{63B3BB69-23CF-44E3-9099-C40C66FF867C}">
                  <a14:compatExt spid="_x0000_s1427"/>
                </a:ext>
                <a:ext uri="{FF2B5EF4-FFF2-40B4-BE49-F238E27FC236}">
                  <a16:creationId xmlns:a16="http://schemas.microsoft.com/office/drawing/2014/main" id="{05219F18-BF26-4260-8810-F155137A1E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8" name="Check Box 404" descr="15条医師　項目使用" hidden="1">
              <a:extLst>
                <a:ext uri="{63B3BB69-23CF-44E3-9099-C40C66FF867C}">
                  <a14:compatExt spid="_x0000_s1428"/>
                </a:ext>
                <a:ext uri="{FF2B5EF4-FFF2-40B4-BE49-F238E27FC236}">
                  <a16:creationId xmlns:a16="http://schemas.microsoft.com/office/drawing/2014/main" id="{2900FB27-9EB2-4F13-AB7E-48597EC9C6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29" name="Check Box 405" descr="15条医師　項目使用" hidden="1">
              <a:extLst>
                <a:ext uri="{63B3BB69-23CF-44E3-9099-C40C66FF867C}">
                  <a14:compatExt spid="_x0000_s1429"/>
                </a:ext>
                <a:ext uri="{FF2B5EF4-FFF2-40B4-BE49-F238E27FC236}">
                  <a16:creationId xmlns:a16="http://schemas.microsoft.com/office/drawing/2014/main" id="{95F7A82C-F3B5-4053-9CA0-4637CD3F0EB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0" name="Check Box 406" descr="15条医師　項目使用" hidden="1">
              <a:extLst>
                <a:ext uri="{63B3BB69-23CF-44E3-9099-C40C66FF867C}">
                  <a14:compatExt spid="_x0000_s1430"/>
                </a:ext>
                <a:ext uri="{FF2B5EF4-FFF2-40B4-BE49-F238E27FC236}">
                  <a16:creationId xmlns:a16="http://schemas.microsoft.com/office/drawing/2014/main" id="{9456E6B1-412E-4205-AC53-2006AA568A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1" name="Check Box 407" descr="15条医師　項目使用" hidden="1">
              <a:extLst>
                <a:ext uri="{63B3BB69-23CF-44E3-9099-C40C66FF867C}">
                  <a14:compatExt spid="_x0000_s1431"/>
                </a:ext>
                <a:ext uri="{FF2B5EF4-FFF2-40B4-BE49-F238E27FC236}">
                  <a16:creationId xmlns:a16="http://schemas.microsoft.com/office/drawing/2014/main" id="{33BB7B21-8442-4EEF-8839-55304520F6C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2" name="Check Box 408" descr="15条医師　項目使用" hidden="1">
              <a:extLst>
                <a:ext uri="{63B3BB69-23CF-44E3-9099-C40C66FF867C}">
                  <a14:compatExt spid="_x0000_s1432"/>
                </a:ext>
                <a:ext uri="{FF2B5EF4-FFF2-40B4-BE49-F238E27FC236}">
                  <a16:creationId xmlns:a16="http://schemas.microsoft.com/office/drawing/2014/main" id="{09430E7D-DEE6-4EA3-A6E3-81B080966B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3" name="Check Box 409" descr="15条医師　項目使用" hidden="1">
              <a:extLst>
                <a:ext uri="{63B3BB69-23CF-44E3-9099-C40C66FF867C}">
                  <a14:compatExt spid="_x0000_s1433"/>
                </a:ext>
                <a:ext uri="{FF2B5EF4-FFF2-40B4-BE49-F238E27FC236}">
                  <a16:creationId xmlns:a16="http://schemas.microsoft.com/office/drawing/2014/main" id="{946C7F1D-DD6A-4C26-85E4-A3940AC42F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4" name="Check Box 410" descr="15条医師　項目使用" hidden="1">
              <a:extLst>
                <a:ext uri="{63B3BB69-23CF-44E3-9099-C40C66FF867C}">
                  <a14:compatExt spid="_x0000_s1434"/>
                </a:ext>
                <a:ext uri="{FF2B5EF4-FFF2-40B4-BE49-F238E27FC236}">
                  <a16:creationId xmlns:a16="http://schemas.microsoft.com/office/drawing/2014/main" id="{75B267EF-76A3-4B8E-8659-135C0B53EF1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5" name="Check Box 411" descr="15条医師　項目使用" hidden="1">
              <a:extLst>
                <a:ext uri="{63B3BB69-23CF-44E3-9099-C40C66FF867C}">
                  <a14:compatExt spid="_x0000_s1435"/>
                </a:ext>
                <a:ext uri="{FF2B5EF4-FFF2-40B4-BE49-F238E27FC236}">
                  <a16:creationId xmlns:a16="http://schemas.microsoft.com/office/drawing/2014/main" id="{F690681C-1BC2-4D41-89D9-3212175155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6" name="Check Box 412" descr="15条医師　項目使用" hidden="1">
              <a:extLst>
                <a:ext uri="{63B3BB69-23CF-44E3-9099-C40C66FF867C}">
                  <a14:compatExt spid="_x0000_s1436"/>
                </a:ext>
                <a:ext uri="{FF2B5EF4-FFF2-40B4-BE49-F238E27FC236}">
                  <a16:creationId xmlns:a16="http://schemas.microsoft.com/office/drawing/2014/main" id="{CAF91EB2-3676-4B4F-A821-65AEC5248F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7" name="Check Box 413" descr="15条医師　項目使用" hidden="1">
              <a:extLst>
                <a:ext uri="{63B3BB69-23CF-44E3-9099-C40C66FF867C}">
                  <a14:compatExt spid="_x0000_s1437"/>
                </a:ext>
                <a:ext uri="{FF2B5EF4-FFF2-40B4-BE49-F238E27FC236}">
                  <a16:creationId xmlns:a16="http://schemas.microsoft.com/office/drawing/2014/main" id="{4CE7A1E4-895C-4C23-87DC-997EB3AAB6F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8" name="Check Box 414" descr="15条医師　項目使用" hidden="1">
              <a:extLst>
                <a:ext uri="{63B3BB69-23CF-44E3-9099-C40C66FF867C}">
                  <a14:compatExt spid="_x0000_s1438"/>
                </a:ext>
                <a:ext uri="{FF2B5EF4-FFF2-40B4-BE49-F238E27FC236}">
                  <a16:creationId xmlns:a16="http://schemas.microsoft.com/office/drawing/2014/main" id="{FFF93572-F0D7-42BE-A279-44892BCE91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39" name="Check Box 415" descr="15条医師　項目使用" hidden="1">
              <a:extLst>
                <a:ext uri="{63B3BB69-23CF-44E3-9099-C40C66FF867C}">
                  <a14:compatExt spid="_x0000_s1439"/>
                </a:ext>
                <a:ext uri="{FF2B5EF4-FFF2-40B4-BE49-F238E27FC236}">
                  <a16:creationId xmlns:a16="http://schemas.microsoft.com/office/drawing/2014/main" id="{5633984B-573D-4E1E-AEB0-29A253D772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0" name="Check Box 416" descr="15条医師　項目使用" hidden="1">
              <a:extLst>
                <a:ext uri="{63B3BB69-23CF-44E3-9099-C40C66FF867C}">
                  <a14:compatExt spid="_x0000_s1440"/>
                </a:ext>
                <a:ext uri="{FF2B5EF4-FFF2-40B4-BE49-F238E27FC236}">
                  <a16:creationId xmlns:a16="http://schemas.microsoft.com/office/drawing/2014/main" id="{27032F7D-78A5-46B5-AEEC-D374D307D29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1" name="Check Box 417" descr="15条医師　項目使用" hidden="1">
              <a:extLst>
                <a:ext uri="{63B3BB69-23CF-44E3-9099-C40C66FF867C}">
                  <a14:compatExt spid="_x0000_s1441"/>
                </a:ext>
                <a:ext uri="{FF2B5EF4-FFF2-40B4-BE49-F238E27FC236}">
                  <a16:creationId xmlns:a16="http://schemas.microsoft.com/office/drawing/2014/main" id="{019CF91E-3732-4955-9FF5-06FBF04808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2" name="Check Box 418" descr="15条医師　項目使用" hidden="1">
              <a:extLst>
                <a:ext uri="{63B3BB69-23CF-44E3-9099-C40C66FF867C}">
                  <a14:compatExt spid="_x0000_s1442"/>
                </a:ext>
                <a:ext uri="{FF2B5EF4-FFF2-40B4-BE49-F238E27FC236}">
                  <a16:creationId xmlns:a16="http://schemas.microsoft.com/office/drawing/2014/main" id="{64D1ECA2-7867-4B74-92C1-92AF1226E1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3" name="Check Box 419" descr="15条医師　項目使用" hidden="1">
              <a:extLst>
                <a:ext uri="{63B3BB69-23CF-44E3-9099-C40C66FF867C}">
                  <a14:compatExt spid="_x0000_s1443"/>
                </a:ext>
                <a:ext uri="{FF2B5EF4-FFF2-40B4-BE49-F238E27FC236}">
                  <a16:creationId xmlns:a16="http://schemas.microsoft.com/office/drawing/2014/main" id="{7CEB988C-BB32-4DDF-8AFA-8F20554FB8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4" name="Check Box 420" descr="15条医師　項目使用" hidden="1">
              <a:extLst>
                <a:ext uri="{63B3BB69-23CF-44E3-9099-C40C66FF867C}">
                  <a14:compatExt spid="_x0000_s1444"/>
                </a:ext>
                <a:ext uri="{FF2B5EF4-FFF2-40B4-BE49-F238E27FC236}">
                  <a16:creationId xmlns:a16="http://schemas.microsoft.com/office/drawing/2014/main" id="{5EF92DB8-1960-41B4-9671-381958C095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5" name="Check Box 421" descr="15条医師　項目使用" hidden="1">
              <a:extLst>
                <a:ext uri="{63B3BB69-23CF-44E3-9099-C40C66FF867C}">
                  <a14:compatExt spid="_x0000_s1445"/>
                </a:ext>
                <a:ext uri="{FF2B5EF4-FFF2-40B4-BE49-F238E27FC236}">
                  <a16:creationId xmlns:a16="http://schemas.microsoft.com/office/drawing/2014/main" id="{FD9D8B8C-91BF-4AC9-B339-EB11A0DB47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6" name="Check Box 422" descr="15条医師　項目使用" hidden="1">
              <a:extLst>
                <a:ext uri="{63B3BB69-23CF-44E3-9099-C40C66FF867C}">
                  <a14:compatExt spid="_x0000_s1446"/>
                </a:ext>
                <a:ext uri="{FF2B5EF4-FFF2-40B4-BE49-F238E27FC236}">
                  <a16:creationId xmlns:a16="http://schemas.microsoft.com/office/drawing/2014/main" id="{01735CE0-2502-420B-9EA2-3BE0CB5795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7" name="Check Box 423" descr="15条医師　項目使用" hidden="1">
              <a:extLst>
                <a:ext uri="{63B3BB69-23CF-44E3-9099-C40C66FF867C}">
                  <a14:compatExt spid="_x0000_s1447"/>
                </a:ext>
                <a:ext uri="{FF2B5EF4-FFF2-40B4-BE49-F238E27FC236}">
                  <a16:creationId xmlns:a16="http://schemas.microsoft.com/office/drawing/2014/main" id="{06BCE424-39F8-4E32-B5EF-AE392A389B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8" name="Check Box 424" descr="15条医師　項目使用" hidden="1">
              <a:extLst>
                <a:ext uri="{63B3BB69-23CF-44E3-9099-C40C66FF867C}">
                  <a14:compatExt spid="_x0000_s1448"/>
                </a:ext>
                <a:ext uri="{FF2B5EF4-FFF2-40B4-BE49-F238E27FC236}">
                  <a16:creationId xmlns:a16="http://schemas.microsoft.com/office/drawing/2014/main" id="{6BEEEE09-AF29-4356-B3B1-45B400A17F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49" name="Check Box 425" descr="15条医師　項目使用" hidden="1">
              <a:extLst>
                <a:ext uri="{63B3BB69-23CF-44E3-9099-C40C66FF867C}">
                  <a14:compatExt spid="_x0000_s1449"/>
                </a:ext>
                <a:ext uri="{FF2B5EF4-FFF2-40B4-BE49-F238E27FC236}">
                  <a16:creationId xmlns:a16="http://schemas.microsoft.com/office/drawing/2014/main" id="{84CD0253-63FE-4351-A6E7-E6D53433B9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50" name="Check Box 426" descr="15条医師　項目使用" hidden="1">
              <a:extLst>
                <a:ext uri="{63B3BB69-23CF-44E3-9099-C40C66FF867C}">
                  <a14:compatExt spid="_x0000_s1450"/>
                </a:ext>
                <a:ext uri="{FF2B5EF4-FFF2-40B4-BE49-F238E27FC236}">
                  <a16:creationId xmlns:a16="http://schemas.microsoft.com/office/drawing/2014/main" id="{63E57449-46BB-4B9F-BABB-F0B32C2DBF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51" name="Check Box 427" descr="15条医師　項目使用" hidden="1">
              <a:extLst>
                <a:ext uri="{63B3BB69-23CF-44E3-9099-C40C66FF867C}">
                  <a14:compatExt spid="_x0000_s1451"/>
                </a:ext>
                <a:ext uri="{FF2B5EF4-FFF2-40B4-BE49-F238E27FC236}">
                  <a16:creationId xmlns:a16="http://schemas.microsoft.com/office/drawing/2014/main" id="{AF644293-2856-4626-AB2B-628C4DAAB8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18</xdr:col>
          <xdr:colOff>571500</xdr:colOff>
          <xdr:row>41</xdr:row>
          <xdr:rowOff>0</xdr:rowOff>
        </xdr:to>
        <xdr:sp macro="" textlink="">
          <xdr:nvSpPr>
            <xdr:cNvPr id="1452" name="Check Box 428" descr="15条医師　項目使用" hidden="1">
              <a:extLst>
                <a:ext uri="{63B3BB69-23CF-44E3-9099-C40C66FF867C}">
                  <a14:compatExt spid="_x0000_s1452"/>
                </a:ext>
                <a:ext uri="{FF2B5EF4-FFF2-40B4-BE49-F238E27FC236}">
                  <a16:creationId xmlns:a16="http://schemas.microsoft.com/office/drawing/2014/main" id="{D9212C36-573C-485E-AECD-6FA3A419DBA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49" name="Check Box 1" descr="15条医師　項目使用" hidden="1">
              <a:extLst>
                <a:ext uri="{63B3BB69-23CF-44E3-9099-C40C66FF867C}">
                  <a14:compatExt spid="_x0000_s2049"/>
                </a:ext>
                <a:ext uri="{FF2B5EF4-FFF2-40B4-BE49-F238E27FC236}">
                  <a16:creationId xmlns:a16="http://schemas.microsoft.com/office/drawing/2014/main" id="{803FD1D6-5CE1-4F71-AB6B-C81CF927A2E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0" name="Check Box 2" descr="15条医師　項目使用" hidden="1">
              <a:extLst>
                <a:ext uri="{63B3BB69-23CF-44E3-9099-C40C66FF867C}">
                  <a14:compatExt spid="_x0000_s2050"/>
                </a:ext>
                <a:ext uri="{FF2B5EF4-FFF2-40B4-BE49-F238E27FC236}">
                  <a16:creationId xmlns:a16="http://schemas.microsoft.com/office/drawing/2014/main" id="{520E568F-97BE-4BDC-B60A-01A64AF09CC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1" name="Check Box 3" descr="15条医師　項目使用" hidden="1">
              <a:extLst>
                <a:ext uri="{63B3BB69-23CF-44E3-9099-C40C66FF867C}">
                  <a14:compatExt spid="_x0000_s2051"/>
                </a:ext>
                <a:ext uri="{FF2B5EF4-FFF2-40B4-BE49-F238E27FC236}">
                  <a16:creationId xmlns:a16="http://schemas.microsoft.com/office/drawing/2014/main" id="{ECBA95A2-201D-46F7-9728-16BE7659E3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2" name="Check Box 4" descr="15条医師　項目使用" hidden="1">
              <a:extLst>
                <a:ext uri="{63B3BB69-23CF-44E3-9099-C40C66FF867C}">
                  <a14:compatExt spid="_x0000_s2052"/>
                </a:ext>
                <a:ext uri="{FF2B5EF4-FFF2-40B4-BE49-F238E27FC236}">
                  <a16:creationId xmlns:a16="http://schemas.microsoft.com/office/drawing/2014/main" id="{9605BB4D-5824-408F-A896-A5BF80BCECF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3" name="Check Box 5" descr="15条医師　項目使用" hidden="1">
              <a:extLst>
                <a:ext uri="{63B3BB69-23CF-44E3-9099-C40C66FF867C}">
                  <a14:compatExt spid="_x0000_s2053"/>
                </a:ext>
                <a:ext uri="{FF2B5EF4-FFF2-40B4-BE49-F238E27FC236}">
                  <a16:creationId xmlns:a16="http://schemas.microsoft.com/office/drawing/2014/main" id="{A1E4F63F-A77C-499D-9039-8A769A254C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4" name="Check Box 6" descr="15条医師　項目使用" hidden="1">
              <a:extLst>
                <a:ext uri="{63B3BB69-23CF-44E3-9099-C40C66FF867C}">
                  <a14:compatExt spid="_x0000_s2054"/>
                </a:ext>
                <a:ext uri="{FF2B5EF4-FFF2-40B4-BE49-F238E27FC236}">
                  <a16:creationId xmlns:a16="http://schemas.microsoft.com/office/drawing/2014/main" id="{46C72631-E794-4EB9-AF56-969CD73DE4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5" name="Check Box 7" descr="15条医師　項目使用" hidden="1">
              <a:extLst>
                <a:ext uri="{63B3BB69-23CF-44E3-9099-C40C66FF867C}">
                  <a14:compatExt spid="_x0000_s2055"/>
                </a:ext>
                <a:ext uri="{FF2B5EF4-FFF2-40B4-BE49-F238E27FC236}">
                  <a16:creationId xmlns:a16="http://schemas.microsoft.com/office/drawing/2014/main" id="{3CEFC29A-5BB2-47DF-986F-92568B3666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6" name="Check Box 8" descr="15条医師　項目使用" hidden="1">
              <a:extLst>
                <a:ext uri="{63B3BB69-23CF-44E3-9099-C40C66FF867C}">
                  <a14:compatExt spid="_x0000_s2056"/>
                </a:ext>
                <a:ext uri="{FF2B5EF4-FFF2-40B4-BE49-F238E27FC236}">
                  <a16:creationId xmlns:a16="http://schemas.microsoft.com/office/drawing/2014/main" id="{F378CA16-BFE8-4B99-B32C-122B17C8CA2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7" name="Check Box 9" descr="15条医師　項目使用" hidden="1">
              <a:extLst>
                <a:ext uri="{63B3BB69-23CF-44E3-9099-C40C66FF867C}">
                  <a14:compatExt spid="_x0000_s2057"/>
                </a:ext>
                <a:ext uri="{FF2B5EF4-FFF2-40B4-BE49-F238E27FC236}">
                  <a16:creationId xmlns:a16="http://schemas.microsoft.com/office/drawing/2014/main" id="{AB330FD7-9D2E-4704-856A-72258C64C8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8" name="Check Box 10" descr="15条医師　項目使用" hidden="1">
              <a:extLst>
                <a:ext uri="{63B3BB69-23CF-44E3-9099-C40C66FF867C}">
                  <a14:compatExt spid="_x0000_s2058"/>
                </a:ext>
                <a:ext uri="{FF2B5EF4-FFF2-40B4-BE49-F238E27FC236}">
                  <a16:creationId xmlns:a16="http://schemas.microsoft.com/office/drawing/2014/main" id="{02DE5BBF-B409-4C15-ACE4-97FD85AD5E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59" name="Check Box 11" descr="15条医師　項目使用" hidden="1">
              <a:extLst>
                <a:ext uri="{63B3BB69-23CF-44E3-9099-C40C66FF867C}">
                  <a14:compatExt spid="_x0000_s2059"/>
                </a:ext>
                <a:ext uri="{FF2B5EF4-FFF2-40B4-BE49-F238E27FC236}">
                  <a16:creationId xmlns:a16="http://schemas.microsoft.com/office/drawing/2014/main" id="{C9FA204A-57A6-4244-8B74-59B6F328831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60" name="Check Box 12" descr="15条医師　項目使用" hidden="1">
              <a:extLst>
                <a:ext uri="{63B3BB69-23CF-44E3-9099-C40C66FF867C}">
                  <a14:compatExt spid="_x0000_s2060"/>
                </a:ext>
                <a:ext uri="{FF2B5EF4-FFF2-40B4-BE49-F238E27FC236}">
                  <a16:creationId xmlns:a16="http://schemas.microsoft.com/office/drawing/2014/main" id="{CDF65111-758E-49AB-A967-4AFFEB538D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61" name="Check Box 13" descr="15条医師　項目使用" hidden="1">
              <a:extLst>
                <a:ext uri="{63B3BB69-23CF-44E3-9099-C40C66FF867C}">
                  <a14:compatExt spid="_x0000_s2061"/>
                </a:ext>
                <a:ext uri="{FF2B5EF4-FFF2-40B4-BE49-F238E27FC236}">
                  <a16:creationId xmlns:a16="http://schemas.microsoft.com/office/drawing/2014/main" id="{D20774CD-17D8-4B27-B24F-B8349C30B5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62" name="Check Box 14" descr="15条医師　項目使用" hidden="1">
              <a:extLst>
                <a:ext uri="{63B3BB69-23CF-44E3-9099-C40C66FF867C}">
                  <a14:compatExt spid="_x0000_s2062"/>
                </a:ext>
                <a:ext uri="{FF2B5EF4-FFF2-40B4-BE49-F238E27FC236}">
                  <a16:creationId xmlns:a16="http://schemas.microsoft.com/office/drawing/2014/main" id="{3E05EFC9-D702-431A-A31E-BF8F6932695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63" name="Check Box 15" descr="15条医師　項目使用" hidden="1">
              <a:extLst>
                <a:ext uri="{63B3BB69-23CF-44E3-9099-C40C66FF867C}">
                  <a14:compatExt spid="_x0000_s2063"/>
                </a:ext>
                <a:ext uri="{FF2B5EF4-FFF2-40B4-BE49-F238E27FC236}">
                  <a16:creationId xmlns:a16="http://schemas.microsoft.com/office/drawing/2014/main" id="{5F1E6B29-3A33-45DA-90AB-3C96D47E80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4" name="Check Box 16" descr="15条医師　項目使用" hidden="1">
              <a:extLst>
                <a:ext uri="{63B3BB69-23CF-44E3-9099-C40C66FF867C}">
                  <a14:compatExt spid="_x0000_s2064"/>
                </a:ext>
                <a:ext uri="{FF2B5EF4-FFF2-40B4-BE49-F238E27FC236}">
                  <a16:creationId xmlns:a16="http://schemas.microsoft.com/office/drawing/2014/main" id="{7680FA9F-466A-46E7-92AA-B3329D88EA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5" name="Check Box 17" descr="15条医師　項目使用" hidden="1">
              <a:extLst>
                <a:ext uri="{63B3BB69-23CF-44E3-9099-C40C66FF867C}">
                  <a14:compatExt spid="_x0000_s2065"/>
                </a:ext>
                <a:ext uri="{FF2B5EF4-FFF2-40B4-BE49-F238E27FC236}">
                  <a16:creationId xmlns:a16="http://schemas.microsoft.com/office/drawing/2014/main" id="{56C61953-8CD1-48DE-8F34-D09080A3E9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6" name="Check Box 18" descr="15条医師　項目使用" hidden="1">
              <a:extLst>
                <a:ext uri="{63B3BB69-23CF-44E3-9099-C40C66FF867C}">
                  <a14:compatExt spid="_x0000_s2066"/>
                </a:ext>
                <a:ext uri="{FF2B5EF4-FFF2-40B4-BE49-F238E27FC236}">
                  <a16:creationId xmlns:a16="http://schemas.microsoft.com/office/drawing/2014/main" id="{CA6CDB5D-2280-4DAD-8AF8-9D2AE53919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7" name="Check Box 19" descr="15条医師　項目使用" hidden="1">
              <a:extLst>
                <a:ext uri="{63B3BB69-23CF-44E3-9099-C40C66FF867C}">
                  <a14:compatExt spid="_x0000_s2067"/>
                </a:ext>
                <a:ext uri="{FF2B5EF4-FFF2-40B4-BE49-F238E27FC236}">
                  <a16:creationId xmlns:a16="http://schemas.microsoft.com/office/drawing/2014/main" id="{9D68E42E-0777-47CF-89C1-C2779E9D42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8" name="Check Box 20" descr="15条医師　項目使用" hidden="1">
              <a:extLst>
                <a:ext uri="{63B3BB69-23CF-44E3-9099-C40C66FF867C}">
                  <a14:compatExt spid="_x0000_s2068"/>
                </a:ext>
                <a:ext uri="{FF2B5EF4-FFF2-40B4-BE49-F238E27FC236}">
                  <a16:creationId xmlns:a16="http://schemas.microsoft.com/office/drawing/2014/main" id="{3B04E8C3-27E4-40B4-A525-14979EE7EE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69" name="Check Box 21" descr="15条医師　項目使用" hidden="1">
              <a:extLst>
                <a:ext uri="{63B3BB69-23CF-44E3-9099-C40C66FF867C}">
                  <a14:compatExt spid="_x0000_s2069"/>
                </a:ext>
                <a:ext uri="{FF2B5EF4-FFF2-40B4-BE49-F238E27FC236}">
                  <a16:creationId xmlns:a16="http://schemas.microsoft.com/office/drawing/2014/main" id="{A9278272-B052-4695-B775-246AEFD555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0" name="Check Box 22" descr="15条医師　項目使用" hidden="1">
              <a:extLst>
                <a:ext uri="{63B3BB69-23CF-44E3-9099-C40C66FF867C}">
                  <a14:compatExt spid="_x0000_s2070"/>
                </a:ext>
                <a:ext uri="{FF2B5EF4-FFF2-40B4-BE49-F238E27FC236}">
                  <a16:creationId xmlns:a16="http://schemas.microsoft.com/office/drawing/2014/main" id="{1700F4A2-4716-4175-A6EB-815D38C831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1" name="Check Box 23" descr="15条医師　項目使用" hidden="1">
              <a:extLst>
                <a:ext uri="{63B3BB69-23CF-44E3-9099-C40C66FF867C}">
                  <a14:compatExt spid="_x0000_s2071"/>
                </a:ext>
                <a:ext uri="{FF2B5EF4-FFF2-40B4-BE49-F238E27FC236}">
                  <a16:creationId xmlns:a16="http://schemas.microsoft.com/office/drawing/2014/main" id="{8EBA3FFA-3741-41FC-B44D-EF19142C2F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2" name="Check Box 24" descr="15条医師　項目使用" hidden="1">
              <a:extLst>
                <a:ext uri="{63B3BB69-23CF-44E3-9099-C40C66FF867C}">
                  <a14:compatExt spid="_x0000_s2072"/>
                </a:ext>
                <a:ext uri="{FF2B5EF4-FFF2-40B4-BE49-F238E27FC236}">
                  <a16:creationId xmlns:a16="http://schemas.microsoft.com/office/drawing/2014/main" id="{0D6E9BD0-82DB-4441-B26C-EBC059BF05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3" name="Check Box 25" descr="15条医師　項目使用" hidden="1">
              <a:extLst>
                <a:ext uri="{63B3BB69-23CF-44E3-9099-C40C66FF867C}">
                  <a14:compatExt spid="_x0000_s2073"/>
                </a:ext>
                <a:ext uri="{FF2B5EF4-FFF2-40B4-BE49-F238E27FC236}">
                  <a16:creationId xmlns:a16="http://schemas.microsoft.com/office/drawing/2014/main" id="{F5F4CB16-AFE2-4A08-A4E4-BA35A59D565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4" name="Check Box 26" descr="15条医師　項目使用" hidden="1">
              <a:extLst>
                <a:ext uri="{63B3BB69-23CF-44E3-9099-C40C66FF867C}">
                  <a14:compatExt spid="_x0000_s2074"/>
                </a:ext>
                <a:ext uri="{FF2B5EF4-FFF2-40B4-BE49-F238E27FC236}">
                  <a16:creationId xmlns:a16="http://schemas.microsoft.com/office/drawing/2014/main" id="{7E504E2B-F0B2-449B-85AA-4029E73D75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5" name="Check Box 27" descr="15条医師　項目使用" hidden="1">
              <a:extLst>
                <a:ext uri="{63B3BB69-23CF-44E3-9099-C40C66FF867C}">
                  <a14:compatExt spid="_x0000_s2075"/>
                </a:ext>
                <a:ext uri="{FF2B5EF4-FFF2-40B4-BE49-F238E27FC236}">
                  <a16:creationId xmlns:a16="http://schemas.microsoft.com/office/drawing/2014/main" id="{2DB26C82-93A9-477C-AB39-F002343ED4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6" name="Check Box 28" descr="15条医師　項目使用" hidden="1">
              <a:extLst>
                <a:ext uri="{63B3BB69-23CF-44E3-9099-C40C66FF867C}">
                  <a14:compatExt spid="_x0000_s2076"/>
                </a:ext>
                <a:ext uri="{FF2B5EF4-FFF2-40B4-BE49-F238E27FC236}">
                  <a16:creationId xmlns:a16="http://schemas.microsoft.com/office/drawing/2014/main" id="{49FC71AE-5FC1-46BD-96BE-359C16D8A6D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7" name="Check Box 29" descr="15条医師　項目使用" hidden="1">
              <a:extLst>
                <a:ext uri="{63B3BB69-23CF-44E3-9099-C40C66FF867C}">
                  <a14:compatExt spid="_x0000_s2077"/>
                </a:ext>
                <a:ext uri="{FF2B5EF4-FFF2-40B4-BE49-F238E27FC236}">
                  <a16:creationId xmlns:a16="http://schemas.microsoft.com/office/drawing/2014/main" id="{7A3273A6-762F-4256-BB70-57C42840CA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8" name="Check Box 30" descr="15条医師　項目使用" hidden="1">
              <a:extLst>
                <a:ext uri="{63B3BB69-23CF-44E3-9099-C40C66FF867C}">
                  <a14:compatExt spid="_x0000_s2078"/>
                </a:ext>
                <a:ext uri="{FF2B5EF4-FFF2-40B4-BE49-F238E27FC236}">
                  <a16:creationId xmlns:a16="http://schemas.microsoft.com/office/drawing/2014/main" id="{317165DF-6EA5-4511-9E99-E6FE65D128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79" name="Check Box 31" descr="15条医師　項目使用" hidden="1">
              <a:extLst>
                <a:ext uri="{63B3BB69-23CF-44E3-9099-C40C66FF867C}">
                  <a14:compatExt spid="_x0000_s2079"/>
                </a:ext>
                <a:ext uri="{FF2B5EF4-FFF2-40B4-BE49-F238E27FC236}">
                  <a16:creationId xmlns:a16="http://schemas.microsoft.com/office/drawing/2014/main" id="{AB82A3E6-AC52-4151-9775-D69FF49907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80" name="Check Box 32" descr="15条医師　項目使用" hidden="1">
              <a:extLst>
                <a:ext uri="{63B3BB69-23CF-44E3-9099-C40C66FF867C}">
                  <a14:compatExt spid="_x0000_s2080"/>
                </a:ext>
                <a:ext uri="{FF2B5EF4-FFF2-40B4-BE49-F238E27FC236}">
                  <a16:creationId xmlns:a16="http://schemas.microsoft.com/office/drawing/2014/main" id="{A10DEF58-6BE0-493D-8418-BA8133CFDD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81" name="Check Box 33" descr="15条医師　項目使用" hidden="1">
              <a:extLst>
                <a:ext uri="{63B3BB69-23CF-44E3-9099-C40C66FF867C}">
                  <a14:compatExt spid="_x0000_s2081"/>
                </a:ext>
                <a:ext uri="{FF2B5EF4-FFF2-40B4-BE49-F238E27FC236}">
                  <a16:creationId xmlns:a16="http://schemas.microsoft.com/office/drawing/2014/main" id="{14AC5247-2358-4584-A2D4-A800E71DA0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82" name="Check Box 34" descr="15条医師　項目使用" hidden="1">
              <a:extLst>
                <a:ext uri="{63B3BB69-23CF-44E3-9099-C40C66FF867C}">
                  <a14:compatExt spid="_x0000_s2082"/>
                </a:ext>
                <a:ext uri="{FF2B5EF4-FFF2-40B4-BE49-F238E27FC236}">
                  <a16:creationId xmlns:a16="http://schemas.microsoft.com/office/drawing/2014/main" id="{7DFAF1D5-A2D5-40C2-89F8-4F18D945D67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83" name="Check Box 35" descr="15条医師　項目使用" hidden="1">
              <a:extLst>
                <a:ext uri="{63B3BB69-23CF-44E3-9099-C40C66FF867C}">
                  <a14:compatExt spid="_x0000_s2083"/>
                </a:ext>
                <a:ext uri="{FF2B5EF4-FFF2-40B4-BE49-F238E27FC236}">
                  <a16:creationId xmlns:a16="http://schemas.microsoft.com/office/drawing/2014/main" id="{BC497642-D0C0-4912-BACA-90810F737A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084" name="Check Box 36" descr="15条医師　項目使用" hidden="1">
              <a:extLst>
                <a:ext uri="{63B3BB69-23CF-44E3-9099-C40C66FF867C}">
                  <a14:compatExt spid="_x0000_s2084"/>
                </a:ext>
                <a:ext uri="{FF2B5EF4-FFF2-40B4-BE49-F238E27FC236}">
                  <a16:creationId xmlns:a16="http://schemas.microsoft.com/office/drawing/2014/main" id="{C3F22889-8BB4-4342-A300-7DB27BACFCF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85" name="Check Box 37" descr="15条医師　項目使用" hidden="1">
              <a:extLst>
                <a:ext uri="{63B3BB69-23CF-44E3-9099-C40C66FF867C}">
                  <a14:compatExt spid="_x0000_s2085"/>
                </a:ext>
                <a:ext uri="{FF2B5EF4-FFF2-40B4-BE49-F238E27FC236}">
                  <a16:creationId xmlns:a16="http://schemas.microsoft.com/office/drawing/2014/main" id="{F63E10A1-CF6B-4CF3-8C6F-88B8389BE3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86" name="Check Box 38" descr="15条医師　項目使用" hidden="1">
              <a:extLst>
                <a:ext uri="{63B3BB69-23CF-44E3-9099-C40C66FF867C}">
                  <a14:compatExt spid="_x0000_s2086"/>
                </a:ext>
                <a:ext uri="{FF2B5EF4-FFF2-40B4-BE49-F238E27FC236}">
                  <a16:creationId xmlns:a16="http://schemas.microsoft.com/office/drawing/2014/main" id="{2F0B3C96-56D1-4432-8388-FA55DC7F762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87" name="Check Box 39" descr="15条医師　項目使用" hidden="1">
              <a:extLst>
                <a:ext uri="{63B3BB69-23CF-44E3-9099-C40C66FF867C}">
                  <a14:compatExt spid="_x0000_s2087"/>
                </a:ext>
                <a:ext uri="{FF2B5EF4-FFF2-40B4-BE49-F238E27FC236}">
                  <a16:creationId xmlns:a16="http://schemas.microsoft.com/office/drawing/2014/main" id="{FA788437-55FF-460A-989E-A063DFF998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88" name="Check Box 40" descr="15条医師　項目使用" hidden="1">
              <a:extLst>
                <a:ext uri="{63B3BB69-23CF-44E3-9099-C40C66FF867C}">
                  <a14:compatExt spid="_x0000_s2088"/>
                </a:ext>
                <a:ext uri="{FF2B5EF4-FFF2-40B4-BE49-F238E27FC236}">
                  <a16:creationId xmlns:a16="http://schemas.microsoft.com/office/drawing/2014/main" id="{C7EA0930-88F1-4221-A7A1-0F3B98B667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89" name="Check Box 41" descr="15条医師　項目使用" hidden="1">
              <a:extLst>
                <a:ext uri="{63B3BB69-23CF-44E3-9099-C40C66FF867C}">
                  <a14:compatExt spid="_x0000_s2089"/>
                </a:ext>
                <a:ext uri="{FF2B5EF4-FFF2-40B4-BE49-F238E27FC236}">
                  <a16:creationId xmlns:a16="http://schemas.microsoft.com/office/drawing/2014/main" id="{F4FC5992-F47D-4BBA-A8CE-4984B36AE20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0" name="Check Box 42" descr="15条医師　項目使用" hidden="1">
              <a:extLst>
                <a:ext uri="{63B3BB69-23CF-44E3-9099-C40C66FF867C}">
                  <a14:compatExt spid="_x0000_s2090"/>
                </a:ext>
                <a:ext uri="{FF2B5EF4-FFF2-40B4-BE49-F238E27FC236}">
                  <a16:creationId xmlns:a16="http://schemas.microsoft.com/office/drawing/2014/main" id="{7F152E10-D8AC-4216-B445-B732AF7EBD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1" name="Check Box 43" descr="15条医師　項目使用" hidden="1">
              <a:extLst>
                <a:ext uri="{63B3BB69-23CF-44E3-9099-C40C66FF867C}">
                  <a14:compatExt spid="_x0000_s2091"/>
                </a:ext>
                <a:ext uri="{FF2B5EF4-FFF2-40B4-BE49-F238E27FC236}">
                  <a16:creationId xmlns:a16="http://schemas.microsoft.com/office/drawing/2014/main" id="{21C7899F-EE3E-4C36-9EAD-47D1A631F7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2" name="Check Box 44" descr="15条医師　項目使用" hidden="1">
              <a:extLst>
                <a:ext uri="{63B3BB69-23CF-44E3-9099-C40C66FF867C}">
                  <a14:compatExt spid="_x0000_s2092"/>
                </a:ext>
                <a:ext uri="{FF2B5EF4-FFF2-40B4-BE49-F238E27FC236}">
                  <a16:creationId xmlns:a16="http://schemas.microsoft.com/office/drawing/2014/main" id="{0C1E690B-D052-489F-A852-526A2B64C9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3" name="Check Box 45" descr="15条医師　項目使用" hidden="1">
              <a:extLst>
                <a:ext uri="{63B3BB69-23CF-44E3-9099-C40C66FF867C}">
                  <a14:compatExt spid="_x0000_s2093"/>
                </a:ext>
                <a:ext uri="{FF2B5EF4-FFF2-40B4-BE49-F238E27FC236}">
                  <a16:creationId xmlns:a16="http://schemas.microsoft.com/office/drawing/2014/main" id="{99F27AFA-9AAB-42F5-B496-97AFED02E8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4" name="Check Box 46" descr="15条医師　項目使用" hidden="1">
              <a:extLst>
                <a:ext uri="{63B3BB69-23CF-44E3-9099-C40C66FF867C}">
                  <a14:compatExt spid="_x0000_s2094"/>
                </a:ext>
                <a:ext uri="{FF2B5EF4-FFF2-40B4-BE49-F238E27FC236}">
                  <a16:creationId xmlns:a16="http://schemas.microsoft.com/office/drawing/2014/main" id="{C8714712-9F7D-46F6-AED1-5475B24E7D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5" name="Check Box 47" descr="15条医師　項目使用" hidden="1">
              <a:extLst>
                <a:ext uri="{63B3BB69-23CF-44E3-9099-C40C66FF867C}">
                  <a14:compatExt spid="_x0000_s2095"/>
                </a:ext>
                <a:ext uri="{FF2B5EF4-FFF2-40B4-BE49-F238E27FC236}">
                  <a16:creationId xmlns:a16="http://schemas.microsoft.com/office/drawing/2014/main" id="{77583C7D-7489-41A2-93B2-CAE3D61E5DA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6" name="Check Box 48" descr="15条医師　項目使用" hidden="1">
              <a:extLst>
                <a:ext uri="{63B3BB69-23CF-44E3-9099-C40C66FF867C}">
                  <a14:compatExt spid="_x0000_s2096"/>
                </a:ext>
                <a:ext uri="{FF2B5EF4-FFF2-40B4-BE49-F238E27FC236}">
                  <a16:creationId xmlns:a16="http://schemas.microsoft.com/office/drawing/2014/main" id="{831D96ED-A909-4D46-9BEB-FD387F6C0B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7" name="Check Box 49" descr="15条医師　項目使用" hidden="1">
              <a:extLst>
                <a:ext uri="{63B3BB69-23CF-44E3-9099-C40C66FF867C}">
                  <a14:compatExt spid="_x0000_s2097"/>
                </a:ext>
                <a:ext uri="{FF2B5EF4-FFF2-40B4-BE49-F238E27FC236}">
                  <a16:creationId xmlns:a16="http://schemas.microsoft.com/office/drawing/2014/main" id="{E47F3800-7D81-4ABE-B8C4-59CDE0BCE6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8" name="Check Box 50" descr="15条医師　項目使用" hidden="1">
              <a:extLst>
                <a:ext uri="{63B3BB69-23CF-44E3-9099-C40C66FF867C}">
                  <a14:compatExt spid="_x0000_s2098"/>
                </a:ext>
                <a:ext uri="{FF2B5EF4-FFF2-40B4-BE49-F238E27FC236}">
                  <a16:creationId xmlns:a16="http://schemas.microsoft.com/office/drawing/2014/main" id="{12F70956-1389-491A-94FA-F85BD05389C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099" name="Check Box 51" descr="15条医師　項目使用" hidden="1">
              <a:extLst>
                <a:ext uri="{63B3BB69-23CF-44E3-9099-C40C66FF867C}">
                  <a14:compatExt spid="_x0000_s2099"/>
                </a:ext>
                <a:ext uri="{FF2B5EF4-FFF2-40B4-BE49-F238E27FC236}">
                  <a16:creationId xmlns:a16="http://schemas.microsoft.com/office/drawing/2014/main" id="{FC8EBC01-20E8-4264-A5C9-1D7C1FD0CB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0" name="Check Box 52" descr="15条医師　項目使用" hidden="1">
              <a:extLst>
                <a:ext uri="{63B3BB69-23CF-44E3-9099-C40C66FF867C}">
                  <a14:compatExt spid="_x0000_s2100"/>
                </a:ext>
                <a:ext uri="{FF2B5EF4-FFF2-40B4-BE49-F238E27FC236}">
                  <a16:creationId xmlns:a16="http://schemas.microsoft.com/office/drawing/2014/main" id="{960721DE-EEB3-4513-857D-5D6E68110D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1" name="Check Box 53" descr="15条医師　項目使用" hidden="1">
              <a:extLst>
                <a:ext uri="{63B3BB69-23CF-44E3-9099-C40C66FF867C}">
                  <a14:compatExt spid="_x0000_s2101"/>
                </a:ext>
                <a:ext uri="{FF2B5EF4-FFF2-40B4-BE49-F238E27FC236}">
                  <a16:creationId xmlns:a16="http://schemas.microsoft.com/office/drawing/2014/main" id="{01FFCBD7-EF97-451D-95DD-FD63389D5C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2" name="Check Box 54" descr="15条医師　項目使用" hidden="1">
              <a:extLst>
                <a:ext uri="{63B3BB69-23CF-44E3-9099-C40C66FF867C}">
                  <a14:compatExt spid="_x0000_s2102"/>
                </a:ext>
                <a:ext uri="{FF2B5EF4-FFF2-40B4-BE49-F238E27FC236}">
                  <a16:creationId xmlns:a16="http://schemas.microsoft.com/office/drawing/2014/main" id="{CEFBF665-82D3-4EC2-9C43-FB40DC8C3A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3" name="Check Box 55" descr="15条医師　項目使用" hidden="1">
              <a:extLst>
                <a:ext uri="{63B3BB69-23CF-44E3-9099-C40C66FF867C}">
                  <a14:compatExt spid="_x0000_s2103"/>
                </a:ext>
                <a:ext uri="{FF2B5EF4-FFF2-40B4-BE49-F238E27FC236}">
                  <a16:creationId xmlns:a16="http://schemas.microsoft.com/office/drawing/2014/main" id="{221AC38B-7EC5-49A5-AA03-5DF7D8A0DCA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4" name="Check Box 56" descr="15条医師　項目使用" hidden="1">
              <a:extLst>
                <a:ext uri="{63B3BB69-23CF-44E3-9099-C40C66FF867C}">
                  <a14:compatExt spid="_x0000_s2104"/>
                </a:ext>
                <a:ext uri="{FF2B5EF4-FFF2-40B4-BE49-F238E27FC236}">
                  <a16:creationId xmlns:a16="http://schemas.microsoft.com/office/drawing/2014/main" id="{7113B008-80C8-4F05-9297-0DCA63F1DA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5" name="Check Box 57" descr="15条医師　項目使用" hidden="1">
              <a:extLst>
                <a:ext uri="{63B3BB69-23CF-44E3-9099-C40C66FF867C}">
                  <a14:compatExt spid="_x0000_s2105"/>
                </a:ext>
                <a:ext uri="{FF2B5EF4-FFF2-40B4-BE49-F238E27FC236}">
                  <a16:creationId xmlns:a16="http://schemas.microsoft.com/office/drawing/2014/main" id="{3EE4758E-B530-4B3B-970B-4F9FFADA43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6" name="Check Box 58" descr="15条医師　項目使用" hidden="1">
              <a:extLst>
                <a:ext uri="{63B3BB69-23CF-44E3-9099-C40C66FF867C}">
                  <a14:compatExt spid="_x0000_s2106"/>
                </a:ext>
                <a:ext uri="{FF2B5EF4-FFF2-40B4-BE49-F238E27FC236}">
                  <a16:creationId xmlns:a16="http://schemas.microsoft.com/office/drawing/2014/main" id="{3445A905-4A8B-4B0D-94A8-175C853BB0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7" name="Check Box 59" descr="15条医師　項目使用" hidden="1">
              <a:extLst>
                <a:ext uri="{63B3BB69-23CF-44E3-9099-C40C66FF867C}">
                  <a14:compatExt spid="_x0000_s2107"/>
                </a:ext>
                <a:ext uri="{FF2B5EF4-FFF2-40B4-BE49-F238E27FC236}">
                  <a16:creationId xmlns:a16="http://schemas.microsoft.com/office/drawing/2014/main" id="{966D19F9-8092-47F7-8EAA-5F58B5FABA4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8" name="Check Box 60" descr="15条医師　項目使用" hidden="1">
              <a:extLst>
                <a:ext uri="{63B3BB69-23CF-44E3-9099-C40C66FF867C}">
                  <a14:compatExt spid="_x0000_s2108"/>
                </a:ext>
                <a:ext uri="{FF2B5EF4-FFF2-40B4-BE49-F238E27FC236}">
                  <a16:creationId xmlns:a16="http://schemas.microsoft.com/office/drawing/2014/main" id="{47DA9AEA-A39B-4128-B19B-BE24B61E4D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09" name="Check Box 61" descr="15条医師　項目使用" hidden="1">
              <a:extLst>
                <a:ext uri="{63B3BB69-23CF-44E3-9099-C40C66FF867C}">
                  <a14:compatExt spid="_x0000_s2109"/>
                </a:ext>
                <a:ext uri="{FF2B5EF4-FFF2-40B4-BE49-F238E27FC236}">
                  <a16:creationId xmlns:a16="http://schemas.microsoft.com/office/drawing/2014/main" id="{5A89F027-1D0A-421E-87CF-AC762F837B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0" name="Check Box 62" descr="15条医師　項目使用" hidden="1">
              <a:extLst>
                <a:ext uri="{63B3BB69-23CF-44E3-9099-C40C66FF867C}">
                  <a14:compatExt spid="_x0000_s2110"/>
                </a:ext>
                <a:ext uri="{FF2B5EF4-FFF2-40B4-BE49-F238E27FC236}">
                  <a16:creationId xmlns:a16="http://schemas.microsoft.com/office/drawing/2014/main" id="{8B9C0E7B-63DB-4E43-A850-D5F378A3FD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1" name="Check Box 63" descr="15条医師　項目使用" hidden="1">
              <a:extLst>
                <a:ext uri="{63B3BB69-23CF-44E3-9099-C40C66FF867C}">
                  <a14:compatExt spid="_x0000_s2111"/>
                </a:ext>
                <a:ext uri="{FF2B5EF4-FFF2-40B4-BE49-F238E27FC236}">
                  <a16:creationId xmlns:a16="http://schemas.microsoft.com/office/drawing/2014/main" id="{CE3F2413-770F-40BC-B24E-C894A9F29D4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2" name="Check Box 64" descr="15条医師　項目使用" hidden="1">
              <a:extLst>
                <a:ext uri="{63B3BB69-23CF-44E3-9099-C40C66FF867C}">
                  <a14:compatExt spid="_x0000_s2112"/>
                </a:ext>
                <a:ext uri="{FF2B5EF4-FFF2-40B4-BE49-F238E27FC236}">
                  <a16:creationId xmlns:a16="http://schemas.microsoft.com/office/drawing/2014/main" id="{FAE132F8-D15C-4806-B61A-5FB5FD5BA3E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3" name="Check Box 65" descr="15条医師　項目使用" hidden="1">
              <a:extLst>
                <a:ext uri="{63B3BB69-23CF-44E3-9099-C40C66FF867C}">
                  <a14:compatExt spid="_x0000_s2113"/>
                </a:ext>
                <a:ext uri="{FF2B5EF4-FFF2-40B4-BE49-F238E27FC236}">
                  <a16:creationId xmlns:a16="http://schemas.microsoft.com/office/drawing/2014/main" id="{037A8432-4101-499D-90A8-BE2872CCC8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4" name="Check Box 66" descr="15条医師　項目使用" hidden="1">
              <a:extLst>
                <a:ext uri="{63B3BB69-23CF-44E3-9099-C40C66FF867C}">
                  <a14:compatExt spid="_x0000_s2114"/>
                </a:ext>
                <a:ext uri="{FF2B5EF4-FFF2-40B4-BE49-F238E27FC236}">
                  <a16:creationId xmlns:a16="http://schemas.microsoft.com/office/drawing/2014/main" id="{96D952B1-87E4-46A4-9CC1-BD312A6AAB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5" name="Check Box 67" descr="15条医師　項目使用" hidden="1">
              <a:extLst>
                <a:ext uri="{63B3BB69-23CF-44E3-9099-C40C66FF867C}">
                  <a14:compatExt spid="_x0000_s2115"/>
                </a:ext>
                <a:ext uri="{FF2B5EF4-FFF2-40B4-BE49-F238E27FC236}">
                  <a16:creationId xmlns:a16="http://schemas.microsoft.com/office/drawing/2014/main" id="{C3FA38B2-C8E5-4682-8DD0-3A906ADE4B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6" name="Check Box 68" descr="15条医師　項目使用" hidden="1">
              <a:extLst>
                <a:ext uri="{63B3BB69-23CF-44E3-9099-C40C66FF867C}">
                  <a14:compatExt spid="_x0000_s2116"/>
                </a:ext>
                <a:ext uri="{FF2B5EF4-FFF2-40B4-BE49-F238E27FC236}">
                  <a16:creationId xmlns:a16="http://schemas.microsoft.com/office/drawing/2014/main" id="{45944CAA-BD8B-4D1B-AF27-621004B945A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0</xdr:row>
          <xdr:rowOff>0</xdr:rowOff>
        </xdr:from>
        <xdr:to>
          <xdr:col>15</xdr:col>
          <xdr:colOff>209550</xdr:colOff>
          <xdr:row>0</xdr:row>
          <xdr:rowOff>0</xdr:rowOff>
        </xdr:to>
        <xdr:sp macro="" textlink="">
          <xdr:nvSpPr>
            <xdr:cNvPr id="2117" name="Check Box 69" descr="15条医師　項目使用" hidden="1">
              <a:extLst>
                <a:ext uri="{63B3BB69-23CF-44E3-9099-C40C66FF867C}">
                  <a14:compatExt spid="_x0000_s2117"/>
                </a:ext>
                <a:ext uri="{FF2B5EF4-FFF2-40B4-BE49-F238E27FC236}">
                  <a16:creationId xmlns:a16="http://schemas.microsoft.com/office/drawing/2014/main" id="{A54A9F2A-7E25-4A76-93D7-2C5948ACF4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18" name="Check Box 70" descr="15条医師　項目使用" hidden="1">
              <a:extLst>
                <a:ext uri="{63B3BB69-23CF-44E3-9099-C40C66FF867C}">
                  <a14:compatExt spid="_x0000_s2118"/>
                </a:ext>
                <a:ext uri="{FF2B5EF4-FFF2-40B4-BE49-F238E27FC236}">
                  <a16:creationId xmlns:a16="http://schemas.microsoft.com/office/drawing/2014/main" id="{484C01E5-7B98-4908-A47A-730569CC21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19" name="Check Box 71" descr="15条医師　項目使用" hidden="1">
              <a:extLst>
                <a:ext uri="{63B3BB69-23CF-44E3-9099-C40C66FF867C}">
                  <a14:compatExt spid="_x0000_s2119"/>
                </a:ext>
                <a:ext uri="{FF2B5EF4-FFF2-40B4-BE49-F238E27FC236}">
                  <a16:creationId xmlns:a16="http://schemas.microsoft.com/office/drawing/2014/main" id="{BA9DBE65-1880-4667-A1CB-DFC9D380FB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0" name="Check Box 72" descr="15条医師　項目使用" hidden="1">
              <a:extLst>
                <a:ext uri="{63B3BB69-23CF-44E3-9099-C40C66FF867C}">
                  <a14:compatExt spid="_x0000_s2120"/>
                </a:ext>
                <a:ext uri="{FF2B5EF4-FFF2-40B4-BE49-F238E27FC236}">
                  <a16:creationId xmlns:a16="http://schemas.microsoft.com/office/drawing/2014/main" id="{DD5869D9-69F7-46E2-8664-E60321B742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1" name="Check Box 73" descr="15条医師　項目使用" hidden="1">
              <a:extLst>
                <a:ext uri="{63B3BB69-23CF-44E3-9099-C40C66FF867C}">
                  <a14:compatExt spid="_x0000_s2121"/>
                </a:ext>
                <a:ext uri="{FF2B5EF4-FFF2-40B4-BE49-F238E27FC236}">
                  <a16:creationId xmlns:a16="http://schemas.microsoft.com/office/drawing/2014/main" id="{A8257E39-88E1-43AA-8840-CE179AA6865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2" name="Check Box 74" descr="15条医師　項目使用" hidden="1">
              <a:extLst>
                <a:ext uri="{63B3BB69-23CF-44E3-9099-C40C66FF867C}">
                  <a14:compatExt spid="_x0000_s2122"/>
                </a:ext>
                <a:ext uri="{FF2B5EF4-FFF2-40B4-BE49-F238E27FC236}">
                  <a16:creationId xmlns:a16="http://schemas.microsoft.com/office/drawing/2014/main" id="{2C651893-E831-4D75-B567-143627E0C0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3" name="Check Box 75" descr="15条医師　項目使用" hidden="1">
              <a:extLst>
                <a:ext uri="{63B3BB69-23CF-44E3-9099-C40C66FF867C}">
                  <a14:compatExt spid="_x0000_s2123"/>
                </a:ext>
                <a:ext uri="{FF2B5EF4-FFF2-40B4-BE49-F238E27FC236}">
                  <a16:creationId xmlns:a16="http://schemas.microsoft.com/office/drawing/2014/main" id="{932345A0-8E36-44FA-8CB6-1FBBBEEDD9C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4" name="Check Box 76" descr="15条医師　項目使用" hidden="1">
              <a:extLst>
                <a:ext uri="{63B3BB69-23CF-44E3-9099-C40C66FF867C}">
                  <a14:compatExt spid="_x0000_s2124"/>
                </a:ext>
                <a:ext uri="{FF2B5EF4-FFF2-40B4-BE49-F238E27FC236}">
                  <a16:creationId xmlns:a16="http://schemas.microsoft.com/office/drawing/2014/main" id="{2AB6C696-B3AF-4B35-847D-6709C65A49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5" name="Check Box 77" descr="15条医師　項目使用" hidden="1">
              <a:extLst>
                <a:ext uri="{63B3BB69-23CF-44E3-9099-C40C66FF867C}">
                  <a14:compatExt spid="_x0000_s2125"/>
                </a:ext>
                <a:ext uri="{FF2B5EF4-FFF2-40B4-BE49-F238E27FC236}">
                  <a16:creationId xmlns:a16="http://schemas.microsoft.com/office/drawing/2014/main" id="{2D5C2DD0-0DE5-4857-8A6A-B267F838A4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6" name="Check Box 78" descr="15条医師　項目使用" hidden="1">
              <a:extLst>
                <a:ext uri="{63B3BB69-23CF-44E3-9099-C40C66FF867C}">
                  <a14:compatExt spid="_x0000_s2126"/>
                </a:ext>
                <a:ext uri="{FF2B5EF4-FFF2-40B4-BE49-F238E27FC236}">
                  <a16:creationId xmlns:a16="http://schemas.microsoft.com/office/drawing/2014/main" id="{CD2526AD-12C2-4166-BBCC-7AEDF8CA95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7" name="Check Box 79" descr="15条医師　項目使用" hidden="1">
              <a:extLst>
                <a:ext uri="{63B3BB69-23CF-44E3-9099-C40C66FF867C}">
                  <a14:compatExt spid="_x0000_s2127"/>
                </a:ext>
                <a:ext uri="{FF2B5EF4-FFF2-40B4-BE49-F238E27FC236}">
                  <a16:creationId xmlns:a16="http://schemas.microsoft.com/office/drawing/2014/main" id="{1CAA0CBB-06A0-4763-A203-2B617A3C20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8" name="Check Box 80" descr="15条医師　項目使用" hidden="1">
              <a:extLst>
                <a:ext uri="{63B3BB69-23CF-44E3-9099-C40C66FF867C}">
                  <a14:compatExt spid="_x0000_s2128"/>
                </a:ext>
                <a:ext uri="{FF2B5EF4-FFF2-40B4-BE49-F238E27FC236}">
                  <a16:creationId xmlns:a16="http://schemas.microsoft.com/office/drawing/2014/main" id="{43AD2020-7637-41FE-AB11-AB05C1B6126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29" name="Check Box 81" descr="15条医師　項目使用" hidden="1">
              <a:extLst>
                <a:ext uri="{63B3BB69-23CF-44E3-9099-C40C66FF867C}">
                  <a14:compatExt spid="_x0000_s2129"/>
                </a:ext>
                <a:ext uri="{FF2B5EF4-FFF2-40B4-BE49-F238E27FC236}">
                  <a16:creationId xmlns:a16="http://schemas.microsoft.com/office/drawing/2014/main" id="{B08E2BA3-18F9-41D0-88C5-4CB4A6C036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0" name="Check Box 82" descr="15条医師　項目使用" hidden="1">
              <a:extLst>
                <a:ext uri="{63B3BB69-23CF-44E3-9099-C40C66FF867C}">
                  <a14:compatExt spid="_x0000_s2130"/>
                </a:ext>
                <a:ext uri="{FF2B5EF4-FFF2-40B4-BE49-F238E27FC236}">
                  <a16:creationId xmlns:a16="http://schemas.microsoft.com/office/drawing/2014/main" id="{69DAB4A9-02D8-4A5D-A9B1-9751EFABB3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1" name="Check Box 83" descr="15条医師　項目使用" hidden="1">
              <a:extLst>
                <a:ext uri="{63B3BB69-23CF-44E3-9099-C40C66FF867C}">
                  <a14:compatExt spid="_x0000_s2131"/>
                </a:ext>
                <a:ext uri="{FF2B5EF4-FFF2-40B4-BE49-F238E27FC236}">
                  <a16:creationId xmlns:a16="http://schemas.microsoft.com/office/drawing/2014/main" id="{716AE43F-1095-46EA-9876-FEF3AFCB9F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2" name="Check Box 84" descr="15条医師　項目使用" hidden="1">
              <a:extLst>
                <a:ext uri="{63B3BB69-23CF-44E3-9099-C40C66FF867C}">
                  <a14:compatExt spid="_x0000_s2132"/>
                </a:ext>
                <a:ext uri="{FF2B5EF4-FFF2-40B4-BE49-F238E27FC236}">
                  <a16:creationId xmlns:a16="http://schemas.microsoft.com/office/drawing/2014/main" id="{3FE7BBD7-17E3-4BF1-B811-958A2041045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3" name="Check Box 85" descr="15条医師　項目使用" hidden="1">
              <a:extLst>
                <a:ext uri="{63B3BB69-23CF-44E3-9099-C40C66FF867C}">
                  <a14:compatExt spid="_x0000_s2133"/>
                </a:ext>
                <a:ext uri="{FF2B5EF4-FFF2-40B4-BE49-F238E27FC236}">
                  <a16:creationId xmlns:a16="http://schemas.microsoft.com/office/drawing/2014/main" id="{EB4D2391-0F34-4480-AD24-0983ABE150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4" name="Check Box 86" descr="15条医師　項目使用" hidden="1">
              <a:extLst>
                <a:ext uri="{63B3BB69-23CF-44E3-9099-C40C66FF867C}">
                  <a14:compatExt spid="_x0000_s2134"/>
                </a:ext>
                <a:ext uri="{FF2B5EF4-FFF2-40B4-BE49-F238E27FC236}">
                  <a16:creationId xmlns:a16="http://schemas.microsoft.com/office/drawing/2014/main" id="{804E3DAC-7C83-42B9-B22F-61FF2D90B3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5" name="Check Box 87" descr="15条医師　項目使用" hidden="1">
              <a:extLst>
                <a:ext uri="{63B3BB69-23CF-44E3-9099-C40C66FF867C}">
                  <a14:compatExt spid="_x0000_s2135"/>
                </a:ext>
                <a:ext uri="{FF2B5EF4-FFF2-40B4-BE49-F238E27FC236}">
                  <a16:creationId xmlns:a16="http://schemas.microsoft.com/office/drawing/2014/main" id="{AE07C346-337B-4AD4-90AF-9BDB110A13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6" name="Check Box 88" descr="15条医師　項目使用" hidden="1">
              <a:extLst>
                <a:ext uri="{63B3BB69-23CF-44E3-9099-C40C66FF867C}">
                  <a14:compatExt spid="_x0000_s2136"/>
                </a:ext>
                <a:ext uri="{FF2B5EF4-FFF2-40B4-BE49-F238E27FC236}">
                  <a16:creationId xmlns:a16="http://schemas.microsoft.com/office/drawing/2014/main" id="{D6D54B11-4578-4773-8A44-76DEDB547D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7" name="Check Box 89" descr="15条医師　項目使用" hidden="1">
              <a:extLst>
                <a:ext uri="{63B3BB69-23CF-44E3-9099-C40C66FF867C}">
                  <a14:compatExt spid="_x0000_s2137"/>
                </a:ext>
                <a:ext uri="{FF2B5EF4-FFF2-40B4-BE49-F238E27FC236}">
                  <a16:creationId xmlns:a16="http://schemas.microsoft.com/office/drawing/2014/main" id="{95BD5F67-911F-49FE-B90B-A6CBD62078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8" name="Check Box 90" descr="15条医師　項目使用" hidden="1">
              <a:extLst>
                <a:ext uri="{63B3BB69-23CF-44E3-9099-C40C66FF867C}">
                  <a14:compatExt spid="_x0000_s2138"/>
                </a:ext>
                <a:ext uri="{FF2B5EF4-FFF2-40B4-BE49-F238E27FC236}">
                  <a16:creationId xmlns:a16="http://schemas.microsoft.com/office/drawing/2014/main" id="{B8115C39-C443-4F4C-A3EE-7828A4D26D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39" name="Check Box 91" descr="15条医師　項目使用" hidden="1">
              <a:extLst>
                <a:ext uri="{63B3BB69-23CF-44E3-9099-C40C66FF867C}">
                  <a14:compatExt spid="_x0000_s2139"/>
                </a:ext>
                <a:ext uri="{FF2B5EF4-FFF2-40B4-BE49-F238E27FC236}">
                  <a16:creationId xmlns:a16="http://schemas.microsoft.com/office/drawing/2014/main" id="{BF6E1F68-F7E3-42F1-9563-3079DBB21B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0" name="Check Box 92" descr="15条医師　項目使用" hidden="1">
              <a:extLst>
                <a:ext uri="{63B3BB69-23CF-44E3-9099-C40C66FF867C}">
                  <a14:compatExt spid="_x0000_s2140"/>
                </a:ext>
                <a:ext uri="{FF2B5EF4-FFF2-40B4-BE49-F238E27FC236}">
                  <a16:creationId xmlns:a16="http://schemas.microsoft.com/office/drawing/2014/main" id="{F9AB0084-20DD-414D-9FE6-FC43517580E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1" name="Check Box 93" descr="15条医師　項目使用" hidden="1">
              <a:extLst>
                <a:ext uri="{63B3BB69-23CF-44E3-9099-C40C66FF867C}">
                  <a14:compatExt spid="_x0000_s2141"/>
                </a:ext>
                <a:ext uri="{FF2B5EF4-FFF2-40B4-BE49-F238E27FC236}">
                  <a16:creationId xmlns:a16="http://schemas.microsoft.com/office/drawing/2014/main" id="{5183F4F5-FAD0-4859-82ED-5F93BD66C6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2" name="Check Box 94" descr="15条医師　項目使用" hidden="1">
              <a:extLst>
                <a:ext uri="{63B3BB69-23CF-44E3-9099-C40C66FF867C}">
                  <a14:compatExt spid="_x0000_s2142"/>
                </a:ext>
                <a:ext uri="{FF2B5EF4-FFF2-40B4-BE49-F238E27FC236}">
                  <a16:creationId xmlns:a16="http://schemas.microsoft.com/office/drawing/2014/main" id="{40B74BF1-8DA6-4DAD-BF03-CA48320F31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3" name="Check Box 95" descr="15条医師　項目使用" hidden="1">
              <a:extLst>
                <a:ext uri="{63B3BB69-23CF-44E3-9099-C40C66FF867C}">
                  <a14:compatExt spid="_x0000_s2143"/>
                </a:ext>
                <a:ext uri="{FF2B5EF4-FFF2-40B4-BE49-F238E27FC236}">
                  <a16:creationId xmlns:a16="http://schemas.microsoft.com/office/drawing/2014/main" id="{2945CA54-6E6F-4C19-B500-9AE3D311AE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4" name="Check Box 96" descr="15条医師　項目使用" hidden="1">
              <a:extLst>
                <a:ext uri="{63B3BB69-23CF-44E3-9099-C40C66FF867C}">
                  <a14:compatExt spid="_x0000_s2144"/>
                </a:ext>
                <a:ext uri="{FF2B5EF4-FFF2-40B4-BE49-F238E27FC236}">
                  <a16:creationId xmlns:a16="http://schemas.microsoft.com/office/drawing/2014/main" id="{F343E290-5226-45EC-A684-07F8719AAE5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5" name="Check Box 97" descr="15条医師　項目使用" hidden="1">
              <a:extLst>
                <a:ext uri="{63B3BB69-23CF-44E3-9099-C40C66FF867C}">
                  <a14:compatExt spid="_x0000_s2145"/>
                </a:ext>
                <a:ext uri="{FF2B5EF4-FFF2-40B4-BE49-F238E27FC236}">
                  <a16:creationId xmlns:a16="http://schemas.microsoft.com/office/drawing/2014/main" id="{D1035BAF-17FF-4A98-9088-2296F42BF2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6" name="Check Box 98" descr="15条医師　項目使用" hidden="1">
              <a:extLst>
                <a:ext uri="{63B3BB69-23CF-44E3-9099-C40C66FF867C}">
                  <a14:compatExt spid="_x0000_s2146"/>
                </a:ext>
                <a:ext uri="{FF2B5EF4-FFF2-40B4-BE49-F238E27FC236}">
                  <a16:creationId xmlns:a16="http://schemas.microsoft.com/office/drawing/2014/main" id="{D1C306CE-A655-4014-AE27-7293CE835E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7" name="Check Box 99" descr="15条医師　項目使用" hidden="1">
              <a:extLst>
                <a:ext uri="{63B3BB69-23CF-44E3-9099-C40C66FF867C}">
                  <a14:compatExt spid="_x0000_s2147"/>
                </a:ext>
                <a:ext uri="{FF2B5EF4-FFF2-40B4-BE49-F238E27FC236}">
                  <a16:creationId xmlns:a16="http://schemas.microsoft.com/office/drawing/2014/main" id="{8403801A-656A-4C9B-BD44-4F69334D6DC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8" name="Check Box 100" descr="15条医師　項目使用" hidden="1">
              <a:extLst>
                <a:ext uri="{63B3BB69-23CF-44E3-9099-C40C66FF867C}">
                  <a14:compatExt spid="_x0000_s2148"/>
                </a:ext>
                <a:ext uri="{FF2B5EF4-FFF2-40B4-BE49-F238E27FC236}">
                  <a16:creationId xmlns:a16="http://schemas.microsoft.com/office/drawing/2014/main" id="{2EC86140-8405-4956-9DFA-588621E4CB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49" name="Check Box 101" descr="15条医師　項目使用" hidden="1">
              <a:extLst>
                <a:ext uri="{63B3BB69-23CF-44E3-9099-C40C66FF867C}">
                  <a14:compatExt spid="_x0000_s2149"/>
                </a:ext>
                <a:ext uri="{FF2B5EF4-FFF2-40B4-BE49-F238E27FC236}">
                  <a16:creationId xmlns:a16="http://schemas.microsoft.com/office/drawing/2014/main" id="{CB7C025A-26BE-47EC-A359-1E20F7A455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0" name="Check Box 102" descr="15条医師　項目使用" hidden="1">
              <a:extLst>
                <a:ext uri="{63B3BB69-23CF-44E3-9099-C40C66FF867C}">
                  <a14:compatExt spid="_x0000_s2150"/>
                </a:ext>
                <a:ext uri="{FF2B5EF4-FFF2-40B4-BE49-F238E27FC236}">
                  <a16:creationId xmlns:a16="http://schemas.microsoft.com/office/drawing/2014/main" id="{FBC77777-C6C3-45B7-A1E2-AE1A41224D5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1" name="Check Box 103" descr="15条医師　項目使用" hidden="1">
              <a:extLst>
                <a:ext uri="{63B3BB69-23CF-44E3-9099-C40C66FF867C}">
                  <a14:compatExt spid="_x0000_s2151"/>
                </a:ext>
                <a:ext uri="{FF2B5EF4-FFF2-40B4-BE49-F238E27FC236}">
                  <a16:creationId xmlns:a16="http://schemas.microsoft.com/office/drawing/2014/main" id="{4D2D6671-23ED-460A-9B04-CD372ADE2A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2" name="Check Box 104" descr="15条医師　項目使用" hidden="1">
              <a:extLst>
                <a:ext uri="{63B3BB69-23CF-44E3-9099-C40C66FF867C}">
                  <a14:compatExt spid="_x0000_s2152"/>
                </a:ext>
                <a:ext uri="{FF2B5EF4-FFF2-40B4-BE49-F238E27FC236}">
                  <a16:creationId xmlns:a16="http://schemas.microsoft.com/office/drawing/2014/main" id="{6CDFFA96-57DD-4019-B593-6DBBDE8B1A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3" name="Check Box 105" descr="15条医師　項目使用" hidden="1">
              <a:extLst>
                <a:ext uri="{63B3BB69-23CF-44E3-9099-C40C66FF867C}">
                  <a14:compatExt spid="_x0000_s2153"/>
                </a:ext>
                <a:ext uri="{FF2B5EF4-FFF2-40B4-BE49-F238E27FC236}">
                  <a16:creationId xmlns:a16="http://schemas.microsoft.com/office/drawing/2014/main" id="{E19879CF-6D0F-4A08-B68E-0A0D40D894F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4" name="Check Box 106" descr="15条医師　項目使用" hidden="1">
              <a:extLst>
                <a:ext uri="{63B3BB69-23CF-44E3-9099-C40C66FF867C}">
                  <a14:compatExt spid="_x0000_s2154"/>
                </a:ext>
                <a:ext uri="{FF2B5EF4-FFF2-40B4-BE49-F238E27FC236}">
                  <a16:creationId xmlns:a16="http://schemas.microsoft.com/office/drawing/2014/main" id="{1893FCBF-3DDA-4A80-87FC-FE33000EE7F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5" name="Check Box 107" descr="15条医師　項目使用" hidden="1">
              <a:extLst>
                <a:ext uri="{63B3BB69-23CF-44E3-9099-C40C66FF867C}">
                  <a14:compatExt spid="_x0000_s2155"/>
                </a:ext>
                <a:ext uri="{FF2B5EF4-FFF2-40B4-BE49-F238E27FC236}">
                  <a16:creationId xmlns:a16="http://schemas.microsoft.com/office/drawing/2014/main" id="{7E3AD3D6-F4A9-4C37-BD97-008B9E9C5A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6" name="Check Box 108" descr="15条医師　項目使用" hidden="1">
              <a:extLst>
                <a:ext uri="{63B3BB69-23CF-44E3-9099-C40C66FF867C}">
                  <a14:compatExt spid="_x0000_s2156"/>
                </a:ext>
                <a:ext uri="{FF2B5EF4-FFF2-40B4-BE49-F238E27FC236}">
                  <a16:creationId xmlns:a16="http://schemas.microsoft.com/office/drawing/2014/main" id="{5ECDACB6-47CE-4AB2-8EB0-2D7603876F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7" name="Check Box 109" descr="15条医師　項目使用" hidden="1">
              <a:extLst>
                <a:ext uri="{63B3BB69-23CF-44E3-9099-C40C66FF867C}">
                  <a14:compatExt spid="_x0000_s2157"/>
                </a:ext>
                <a:ext uri="{FF2B5EF4-FFF2-40B4-BE49-F238E27FC236}">
                  <a16:creationId xmlns:a16="http://schemas.microsoft.com/office/drawing/2014/main" id="{8EEF585A-A947-4F0D-B243-E101AE6A0B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8" name="Check Box 110" descr="15条医師　項目使用" hidden="1">
              <a:extLst>
                <a:ext uri="{63B3BB69-23CF-44E3-9099-C40C66FF867C}">
                  <a14:compatExt spid="_x0000_s2158"/>
                </a:ext>
                <a:ext uri="{FF2B5EF4-FFF2-40B4-BE49-F238E27FC236}">
                  <a16:creationId xmlns:a16="http://schemas.microsoft.com/office/drawing/2014/main" id="{6F14152A-A085-4FF7-9D48-29DA9AE9FA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59" name="Check Box 111" descr="15条医師　項目使用" hidden="1">
              <a:extLst>
                <a:ext uri="{63B3BB69-23CF-44E3-9099-C40C66FF867C}">
                  <a14:compatExt spid="_x0000_s2159"/>
                </a:ext>
                <a:ext uri="{FF2B5EF4-FFF2-40B4-BE49-F238E27FC236}">
                  <a16:creationId xmlns:a16="http://schemas.microsoft.com/office/drawing/2014/main" id="{2568E6D0-CD47-4656-9590-F897579D915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0" name="Check Box 112" descr="15条医師　項目使用" hidden="1">
              <a:extLst>
                <a:ext uri="{63B3BB69-23CF-44E3-9099-C40C66FF867C}">
                  <a14:compatExt spid="_x0000_s2160"/>
                </a:ext>
                <a:ext uri="{FF2B5EF4-FFF2-40B4-BE49-F238E27FC236}">
                  <a16:creationId xmlns:a16="http://schemas.microsoft.com/office/drawing/2014/main" id="{5594A25D-6F8B-4122-82BE-6E9615F484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1" name="Check Box 113" descr="15条医師　項目使用" hidden="1">
              <a:extLst>
                <a:ext uri="{63B3BB69-23CF-44E3-9099-C40C66FF867C}">
                  <a14:compatExt spid="_x0000_s2161"/>
                </a:ext>
                <a:ext uri="{FF2B5EF4-FFF2-40B4-BE49-F238E27FC236}">
                  <a16:creationId xmlns:a16="http://schemas.microsoft.com/office/drawing/2014/main" id="{21659842-FF41-4469-9091-278177D181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2" name="Check Box 114" descr="15条医師　項目使用" hidden="1">
              <a:extLst>
                <a:ext uri="{63B3BB69-23CF-44E3-9099-C40C66FF867C}">
                  <a14:compatExt spid="_x0000_s2162"/>
                </a:ext>
                <a:ext uri="{FF2B5EF4-FFF2-40B4-BE49-F238E27FC236}">
                  <a16:creationId xmlns:a16="http://schemas.microsoft.com/office/drawing/2014/main" id="{529DB0A4-F0A3-4309-A685-CA433BA3692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3" name="Check Box 115" descr="15条医師　項目使用" hidden="1">
              <a:extLst>
                <a:ext uri="{63B3BB69-23CF-44E3-9099-C40C66FF867C}">
                  <a14:compatExt spid="_x0000_s2163"/>
                </a:ext>
                <a:ext uri="{FF2B5EF4-FFF2-40B4-BE49-F238E27FC236}">
                  <a16:creationId xmlns:a16="http://schemas.microsoft.com/office/drawing/2014/main" id="{85DFB096-0BC6-45C2-A439-35F7D14A7B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4" name="Check Box 116" descr="15条医師　項目使用" hidden="1">
              <a:extLst>
                <a:ext uri="{63B3BB69-23CF-44E3-9099-C40C66FF867C}">
                  <a14:compatExt spid="_x0000_s2164"/>
                </a:ext>
                <a:ext uri="{FF2B5EF4-FFF2-40B4-BE49-F238E27FC236}">
                  <a16:creationId xmlns:a16="http://schemas.microsoft.com/office/drawing/2014/main" id="{1A37130A-F5DA-4435-A579-295C832CF78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5" name="Check Box 117" descr="15条医師　項目使用" hidden="1">
              <a:extLst>
                <a:ext uri="{63B3BB69-23CF-44E3-9099-C40C66FF867C}">
                  <a14:compatExt spid="_x0000_s2165"/>
                </a:ext>
                <a:ext uri="{FF2B5EF4-FFF2-40B4-BE49-F238E27FC236}">
                  <a16:creationId xmlns:a16="http://schemas.microsoft.com/office/drawing/2014/main" id="{FB73C4B4-5196-4531-9FBF-457382F8CB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6" name="Check Box 118" descr="15条医師　項目使用" hidden="1">
              <a:extLst>
                <a:ext uri="{63B3BB69-23CF-44E3-9099-C40C66FF867C}">
                  <a14:compatExt spid="_x0000_s2166"/>
                </a:ext>
                <a:ext uri="{FF2B5EF4-FFF2-40B4-BE49-F238E27FC236}">
                  <a16:creationId xmlns:a16="http://schemas.microsoft.com/office/drawing/2014/main" id="{4C66F9C0-8FEF-4831-AA91-DEAD20A8EF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0</xdr:row>
          <xdr:rowOff>0</xdr:rowOff>
        </xdr:from>
        <xdr:to>
          <xdr:col>7</xdr:col>
          <xdr:colOff>219075</xdr:colOff>
          <xdr:row>0</xdr:row>
          <xdr:rowOff>0</xdr:rowOff>
        </xdr:to>
        <xdr:sp macro="" textlink="">
          <xdr:nvSpPr>
            <xdr:cNvPr id="2167" name="Check Box 119" descr="15条医師　項目使用" hidden="1">
              <a:extLst>
                <a:ext uri="{63B3BB69-23CF-44E3-9099-C40C66FF867C}">
                  <a14:compatExt spid="_x0000_s2167"/>
                </a:ext>
                <a:ext uri="{FF2B5EF4-FFF2-40B4-BE49-F238E27FC236}">
                  <a16:creationId xmlns:a16="http://schemas.microsoft.com/office/drawing/2014/main" id="{11FCCDB6-ED54-4C14-B4DC-27A11B58C3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twoCellAnchor>
    <xdr:from>
      <xdr:col>2</xdr:col>
      <xdr:colOff>928077</xdr:colOff>
      <xdr:row>27</xdr:row>
      <xdr:rowOff>8141</xdr:rowOff>
    </xdr:from>
    <xdr:to>
      <xdr:col>6</xdr:col>
      <xdr:colOff>659423</xdr:colOff>
      <xdr:row>27</xdr:row>
      <xdr:rowOff>8141</xdr:rowOff>
    </xdr:to>
    <xdr:cxnSp macro="">
      <xdr:nvCxnSpPr>
        <xdr:cNvPr id="121" name="直線コネクタ 120">
          <a:extLst>
            <a:ext uri="{FF2B5EF4-FFF2-40B4-BE49-F238E27FC236}">
              <a16:creationId xmlns:a16="http://schemas.microsoft.com/office/drawing/2014/main" id="{46B2B34F-61F9-4242-9794-E3955E05A17D}"/>
            </a:ext>
          </a:extLst>
        </xdr:cNvPr>
        <xdr:cNvCxnSpPr/>
      </xdr:nvCxnSpPr>
      <xdr:spPr>
        <a:xfrm>
          <a:off x="1309077" y="7885316"/>
          <a:ext cx="2912696"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451.xml"/><Relationship Id="rId117" Type="http://schemas.openxmlformats.org/officeDocument/2006/relationships/ctrlProp" Target="../ctrlProps/ctrlProp542.xml"/><Relationship Id="rId21" Type="http://schemas.openxmlformats.org/officeDocument/2006/relationships/ctrlProp" Target="../ctrlProps/ctrlProp446.xml"/><Relationship Id="rId42" Type="http://schemas.openxmlformats.org/officeDocument/2006/relationships/ctrlProp" Target="../ctrlProps/ctrlProp467.xml"/><Relationship Id="rId47" Type="http://schemas.openxmlformats.org/officeDocument/2006/relationships/ctrlProp" Target="../ctrlProps/ctrlProp472.xml"/><Relationship Id="rId63" Type="http://schemas.openxmlformats.org/officeDocument/2006/relationships/ctrlProp" Target="../ctrlProps/ctrlProp488.xml"/><Relationship Id="rId68" Type="http://schemas.openxmlformats.org/officeDocument/2006/relationships/ctrlProp" Target="../ctrlProps/ctrlProp493.xml"/><Relationship Id="rId84" Type="http://schemas.openxmlformats.org/officeDocument/2006/relationships/ctrlProp" Target="../ctrlProps/ctrlProp509.xml"/><Relationship Id="rId89" Type="http://schemas.openxmlformats.org/officeDocument/2006/relationships/ctrlProp" Target="../ctrlProps/ctrlProp514.xml"/><Relationship Id="rId112" Type="http://schemas.openxmlformats.org/officeDocument/2006/relationships/ctrlProp" Target="../ctrlProps/ctrlProp537.xml"/><Relationship Id="rId16" Type="http://schemas.openxmlformats.org/officeDocument/2006/relationships/ctrlProp" Target="../ctrlProps/ctrlProp441.xml"/><Relationship Id="rId107" Type="http://schemas.openxmlformats.org/officeDocument/2006/relationships/ctrlProp" Target="../ctrlProps/ctrlProp532.xml"/><Relationship Id="rId11" Type="http://schemas.openxmlformats.org/officeDocument/2006/relationships/ctrlProp" Target="../ctrlProps/ctrlProp436.xml"/><Relationship Id="rId32" Type="http://schemas.openxmlformats.org/officeDocument/2006/relationships/ctrlProp" Target="../ctrlProps/ctrlProp457.xml"/><Relationship Id="rId37" Type="http://schemas.openxmlformats.org/officeDocument/2006/relationships/ctrlProp" Target="../ctrlProps/ctrlProp462.xml"/><Relationship Id="rId53" Type="http://schemas.openxmlformats.org/officeDocument/2006/relationships/ctrlProp" Target="../ctrlProps/ctrlProp478.xml"/><Relationship Id="rId58" Type="http://schemas.openxmlformats.org/officeDocument/2006/relationships/ctrlProp" Target="../ctrlProps/ctrlProp483.xml"/><Relationship Id="rId74" Type="http://schemas.openxmlformats.org/officeDocument/2006/relationships/ctrlProp" Target="../ctrlProps/ctrlProp499.xml"/><Relationship Id="rId79" Type="http://schemas.openxmlformats.org/officeDocument/2006/relationships/ctrlProp" Target="../ctrlProps/ctrlProp504.xml"/><Relationship Id="rId102" Type="http://schemas.openxmlformats.org/officeDocument/2006/relationships/ctrlProp" Target="../ctrlProps/ctrlProp527.xml"/><Relationship Id="rId5" Type="http://schemas.openxmlformats.org/officeDocument/2006/relationships/ctrlProp" Target="../ctrlProps/ctrlProp430.xml"/><Relationship Id="rId90" Type="http://schemas.openxmlformats.org/officeDocument/2006/relationships/ctrlProp" Target="../ctrlProps/ctrlProp515.xml"/><Relationship Id="rId95" Type="http://schemas.openxmlformats.org/officeDocument/2006/relationships/ctrlProp" Target="../ctrlProps/ctrlProp520.xml"/><Relationship Id="rId22" Type="http://schemas.openxmlformats.org/officeDocument/2006/relationships/ctrlProp" Target="../ctrlProps/ctrlProp447.xml"/><Relationship Id="rId27" Type="http://schemas.openxmlformats.org/officeDocument/2006/relationships/ctrlProp" Target="../ctrlProps/ctrlProp452.xml"/><Relationship Id="rId43" Type="http://schemas.openxmlformats.org/officeDocument/2006/relationships/ctrlProp" Target="../ctrlProps/ctrlProp468.xml"/><Relationship Id="rId48" Type="http://schemas.openxmlformats.org/officeDocument/2006/relationships/ctrlProp" Target="../ctrlProps/ctrlProp473.xml"/><Relationship Id="rId64" Type="http://schemas.openxmlformats.org/officeDocument/2006/relationships/ctrlProp" Target="../ctrlProps/ctrlProp489.xml"/><Relationship Id="rId69" Type="http://schemas.openxmlformats.org/officeDocument/2006/relationships/ctrlProp" Target="../ctrlProps/ctrlProp494.xml"/><Relationship Id="rId113" Type="http://schemas.openxmlformats.org/officeDocument/2006/relationships/ctrlProp" Target="../ctrlProps/ctrlProp538.xml"/><Relationship Id="rId118" Type="http://schemas.openxmlformats.org/officeDocument/2006/relationships/ctrlProp" Target="../ctrlProps/ctrlProp543.xml"/><Relationship Id="rId80" Type="http://schemas.openxmlformats.org/officeDocument/2006/relationships/ctrlProp" Target="../ctrlProps/ctrlProp505.xml"/><Relationship Id="rId85" Type="http://schemas.openxmlformats.org/officeDocument/2006/relationships/ctrlProp" Target="../ctrlProps/ctrlProp510.xml"/><Relationship Id="rId12" Type="http://schemas.openxmlformats.org/officeDocument/2006/relationships/ctrlProp" Target="../ctrlProps/ctrlProp437.xml"/><Relationship Id="rId17" Type="http://schemas.openxmlformats.org/officeDocument/2006/relationships/ctrlProp" Target="../ctrlProps/ctrlProp442.xml"/><Relationship Id="rId33" Type="http://schemas.openxmlformats.org/officeDocument/2006/relationships/ctrlProp" Target="../ctrlProps/ctrlProp458.xml"/><Relationship Id="rId38" Type="http://schemas.openxmlformats.org/officeDocument/2006/relationships/ctrlProp" Target="../ctrlProps/ctrlProp463.xml"/><Relationship Id="rId59" Type="http://schemas.openxmlformats.org/officeDocument/2006/relationships/ctrlProp" Target="../ctrlProps/ctrlProp484.xml"/><Relationship Id="rId103" Type="http://schemas.openxmlformats.org/officeDocument/2006/relationships/ctrlProp" Target="../ctrlProps/ctrlProp528.xml"/><Relationship Id="rId108" Type="http://schemas.openxmlformats.org/officeDocument/2006/relationships/ctrlProp" Target="../ctrlProps/ctrlProp533.xml"/><Relationship Id="rId54" Type="http://schemas.openxmlformats.org/officeDocument/2006/relationships/ctrlProp" Target="../ctrlProps/ctrlProp479.xml"/><Relationship Id="rId70" Type="http://schemas.openxmlformats.org/officeDocument/2006/relationships/ctrlProp" Target="../ctrlProps/ctrlProp495.xml"/><Relationship Id="rId75" Type="http://schemas.openxmlformats.org/officeDocument/2006/relationships/ctrlProp" Target="../ctrlProps/ctrlProp500.xml"/><Relationship Id="rId91" Type="http://schemas.openxmlformats.org/officeDocument/2006/relationships/ctrlProp" Target="../ctrlProps/ctrlProp516.xml"/><Relationship Id="rId96" Type="http://schemas.openxmlformats.org/officeDocument/2006/relationships/ctrlProp" Target="../ctrlProps/ctrlProp521.xml"/><Relationship Id="rId1" Type="http://schemas.openxmlformats.org/officeDocument/2006/relationships/printerSettings" Target="../printerSettings/printerSettings2.bin"/><Relationship Id="rId6" Type="http://schemas.openxmlformats.org/officeDocument/2006/relationships/ctrlProp" Target="../ctrlProps/ctrlProp431.xml"/><Relationship Id="rId23" Type="http://schemas.openxmlformats.org/officeDocument/2006/relationships/ctrlProp" Target="../ctrlProps/ctrlProp448.xml"/><Relationship Id="rId28" Type="http://schemas.openxmlformats.org/officeDocument/2006/relationships/ctrlProp" Target="../ctrlProps/ctrlProp453.xml"/><Relationship Id="rId49" Type="http://schemas.openxmlformats.org/officeDocument/2006/relationships/ctrlProp" Target="../ctrlProps/ctrlProp474.xml"/><Relationship Id="rId114" Type="http://schemas.openxmlformats.org/officeDocument/2006/relationships/ctrlProp" Target="../ctrlProps/ctrlProp539.xml"/><Relationship Id="rId119" Type="http://schemas.openxmlformats.org/officeDocument/2006/relationships/ctrlProp" Target="../ctrlProps/ctrlProp544.xml"/><Relationship Id="rId44" Type="http://schemas.openxmlformats.org/officeDocument/2006/relationships/ctrlProp" Target="../ctrlProps/ctrlProp469.xml"/><Relationship Id="rId60" Type="http://schemas.openxmlformats.org/officeDocument/2006/relationships/ctrlProp" Target="../ctrlProps/ctrlProp485.xml"/><Relationship Id="rId65" Type="http://schemas.openxmlformats.org/officeDocument/2006/relationships/ctrlProp" Target="../ctrlProps/ctrlProp490.xml"/><Relationship Id="rId81" Type="http://schemas.openxmlformats.org/officeDocument/2006/relationships/ctrlProp" Target="../ctrlProps/ctrlProp506.xml"/><Relationship Id="rId86" Type="http://schemas.openxmlformats.org/officeDocument/2006/relationships/ctrlProp" Target="../ctrlProps/ctrlProp511.xml"/><Relationship Id="rId4" Type="http://schemas.openxmlformats.org/officeDocument/2006/relationships/ctrlProp" Target="../ctrlProps/ctrlProp429.xml"/><Relationship Id="rId9" Type="http://schemas.openxmlformats.org/officeDocument/2006/relationships/ctrlProp" Target="../ctrlProps/ctrlProp434.xml"/><Relationship Id="rId13" Type="http://schemas.openxmlformats.org/officeDocument/2006/relationships/ctrlProp" Target="../ctrlProps/ctrlProp438.xml"/><Relationship Id="rId18" Type="http://schemas.openxmlformats.org/officeDocument/2006/relationships/ctrlProp" Target="../ctrlProps/ctrlProp443.xml"/><Relationship Id="rId39" Type="http://schemas.openxmlformats.org/officeDocument/2006/relationships/ctrlProp" Target="../ctrlProps/ctrlProp464.xml"/><Relationship Id="rId109" Type="http://schemas.openxmlformats.org/officeDocument/2006/relationships/ctrlProp" Target="../ctrlProps/ctrlProp534.xml"/><Relationship Id="rId34" Type="http://schemas.openxmlformats.org/officeDocument/2006/relationships/ctrlProp" Target="../ctrlProps/ctrlProp459.xml"/><Relationship Id="rId50" Type="http://schemas.openxmlformats.org/officeDocument/2006/relationships/ctrlProp" Target="../ctrlProps/ctrlProp475.xml"/><Relationship Id="rId55" Type="http://schemas.openxmlformats.org/officeDocument/2006/relationships/ctrlProp" Target="../ctrlProps/ctrlProp480.xml"/><Relationship Id="rId76" Type="http://schemas.openxmlformats.org/officeDocument/2006/relationships/ctrlProp" Target="../ctrlProps/ctrlProp501.xml"/><Relationship Id="rId97" Type="http://schemas.openxmlformats.org/officeDocument/2006/relationships/ctrlProp" Target="../ctrlProps/ctrlProp522.xml"/><Relationship Id="rId104" Type="http://schemas.openxmlformats.org/officeDocument/2006/relationships/ctrlProp" Target="../ctrlProps/ctrlProp529.xml"/><Relationship Id="rId120" Type="http://schemas.openxmlformats.org/officeDocument/2006/relationships/ctrlProp" Target="../ctrlProps/ctrlProp545.xml"/><Relationship Id="rId7" Type="http://schemas.openxmlformats.org/officeDocument/2006/relationships/ctrlProp" Target="../ctrlProps/ctrlProp432.xml"/><Relationship Id="rId71" Type="http://schemas.openxmlformats.org/officeDocument/2006/relationships/ctrlProp" Target="../ctrlProps/ctrlProp496.xml"/><Relationship Id="rId92" Type="http://schemas.openxmlformats.org/officeDocument/2006/relationships/ctrlProp" Target="../ctrlProps/ctrlProp517.xml"/><Relationship Id="rId2" Type="http://schemas.openxmlformats.org/officeDocument/2006/relationships/drawing" Target="../drawings/drawing2.xml"/><Relationship Id="rId29" Type="http://schemas.openxmlformats.org/officeDocument/2006/relationships/ctrlProp" Target="../ctrlProps/ctrlProp454.xml"/><Relationship Id="rId24" Type="http://schemas.openxmlformats.org/officeDocument/2006/relationships/ctrlProp" Target="../ctrlProps/ctrlProp449.xml"/><Relationship Id="rId40" Type="http://schemas.openxmlformats.org/officeDocument/2006/relationships/ctrlProp" Target="../ctrlProps/ctrlProp465.xml"/><Relationship Id="rId45" Type="http://schemas.openxmlformats.org/officeDocument/2006/relationships/ctrlProp" Target="../ctrlProps/ctrlProp470.xml"/><Relationship Id="rId66" Type="http://schemas.openxmlformats.org/officeDocument/2006/relationships/ctrlProp" Target="../ctrlProps/ctrlProp491.xml"/><Relationship Id="rId87" Type="http://schemas.openxmlformats.org/officeDocument/2006/relationships/ctrlProp" Target="../ctrlProps/ctrlProp512.xml"/><Relationship Id="rId110" Type="http://schemas.openxmlformats.org/officeDocument/2006/relationships/ctrlProp" Target="../ctrlProps/ctrlProp535.xml"/><Relationship Id="rId115" Type="http://schemas.openxmlformats.org/officeDocument/2006/relationships/ctrlProp" Target="../ctrlProps/ctrlProp540.xml"/><Relationship Id="rId61" Type="http://schemas.openxmlformats.org/officeDocument/2006/relationships/ctrlProp" Target="../ctrlProps/ctrlProp486.xml"/><Relationship Id="rId82" Type="http://schemas.openxmlformats.org/officeDocument/2006/relationships/ctrlProp" Target="../ctrlProps/ctrlProp507.xml"/><Relationship Id="rId19" Type="http://schemas.openxmlformats.org/officeDocument/2006/relationships/ctrlProp" Target="../ctrlProps/ctrlProp444.xml"/><Relationship Id="rId14" Type="http://schemas.openxmlformats.org/officeDocument/2006/relationships/ctrlProp" Target="../ctrlProps/ctrlProp439.xml"/><Relationship Id="rId30" Type="http://schemas.openxmlformats.org/officeDocument/2006/relationships/ctrlProp" Target="../ctrlProps/ctrlProp455.xml"/><Relationship Id="rId35" Type="http://schemas.openxmlformats.org/officeDocument/2006/relationships/ctrlProp" Target="../ctrlProps/ctrlProp460.xml"/><Relationship Id="rId56" Type="http://schemas.openxmlformats.org/officeDocument/2006/relationships/ctrlProp" Target="../ctrlProps/ctrlProp481.xml"/><Relationship Id="rId77" Type="http://schemas.openxmlformats.org/officeDocument/2006/relationships/ctrlProp" Target="../ctrlProps/ctrlProp502.xml"/><Relationship Id="rId100" Type="http://schemas.openxmlformats.org/officeDocument/2006/relationships/ctrlProp" Target="../ctrlProps/ctrlProp525.xml"/><Relationship Id="rId105" Type="http://schemas.openxmlformats.org/officeDocument/2006/relationships/ctrlProp" Target="../ctrlProps/ctrlProp530.xml"/><Relationship Id="rId8" Type="http://schemas.openxmlformats.org/officeDocument/2006/relationships/ctrlProp" Target="../ctrlProps/ctrlProp433.xml"/><Relationship Id="rId51" Type="http://schemas.openxmlformats.org/officeDocument/2006/relationships/ctrlProp" Target="../ctrlProps/ctrlProp476.xml"/><Relationship Id="rId72" Type="http://schemas.openxmlformats.org/officeDocument/2006/relationships/ctrlProp" Target="../ctrlProps/ctrlProp497.xml"/><Relationship Id="rId93" Type="http://schemas.openxmlformats.org/officeDocument/2006/relationships/ctrlProp" Target="../ctrlProps/ctrlProp518.xml"/><Relationship Id="rId98" Type="http://schemas.openxmlformats.org/officeDocument/2006/relationships/ctrlProp" Target="../ctrlProps/ctrlProp523.xml"/><Relationship Id="rId121" Type="http://schemas.openxmlformats.org/officeDocument/2006/relationships/ctrlProp" Target="../ctrlProps/ctrlProp546.xml"/><Relationship Id="rId3" Type="http://schemas.openxmlformats.org/officeDocument/2006/relationships/vmlDrawing" Target="../drawings/vmlDrawing2.vml"/><Relationship Id="rId25" Type="http://schemas.openxmlformats.org/officeDocument/2006/relationships/ctrlProp" Target="../ctrlProps/ctrlProp450.xml"/><Relationship Id="rId46" Type="http://schemas.openxmlformats.org/officeDocument/2006/relationships/ctrlProp" Target="../ctrlProps/ctrlProp471.xml"/><Relationship Id="rId67" Type="http://schemas.openxmlformats.org/officeDocument/2006/relationships/ctrlProp" Target="../ctrlProps/ctrlProp492.xml"/><Relationship Id="rId116" Type="http://schemas.openxmlformats.org/officeDocument/2006/relationships/ctrlProp" Target="../ctrlProps/ctrlProp541.xml"/><Relationship Id="rId20" Type="http://schemas.openxmlformats.org/officeDocument/2006/relationships/ctrlProp" Target="../ctrlProps/ctrlProp445.xml"/><Relationship Id="rId41" Type="http://schemas.openxmlformats.org/officeDocument/2006/relationships/ctrlProp" Target="../ctrlProps/ctrlProp466.xml"/><Relationship Id="rId62" Type="http://schemas.openxmlformats.org/officeDocument/2006/relationships/ctrlProp" Target="../ctrlProps/ctrlProp487.xml"/><Relationship Id="rId83" Type="http://schemas.openxmlformats.org/officeDocument/2006/relationships/ctrlProp" Target="../ctrlProps/ctrlProp508.xml"/><Relationship Id="rId88" Type="http://schemas.openxmlformats.org/officeDocument/2006/relationships/ctrlProp" Target="../ctrlProps/ctrlProp513.xml"/><Relationship Id="rId111" Type="http://schemas.openxmlformats.org/officeDocument/2006/relationships/ctrlProp" Target="../ctrlProps/ctrlProp536.xml"/><Relationship Id="rId15" Type="http://schemas.openxmlformats.org/officeDocument/2006/relationships/ctrlProp" Target="../ctrlProps/ctrlProp440.xml"/><Relationship Id="rId36" Type="http://schemas.openxmlformats.org/officeDocument/2006/relationships/ctrlProp" Target="../ctrlProps/ctrlProp461.xml"/><Relationship Id="rId57" Type="http://schemas.openxmlformats.org/officeDocument/2006/relationships/ctrlProp" Target="../ctrlProps/ctrlProp482.xml"/><Relationship Id="rId106" Type="http://schemas.openxmlformats.org/officeDocument/2006/relationships/ctrlProp" Target="../ctrlProps/ctrlProp531.xml"/><Relationship Id="rId10" Type="http://schemas.openxmlformats.org/officeDocument/2006/relationships/ctrlProp" Target="../ctrlProps/ctrlProp435.xml"/><Relationship Id="rId31" Type="http://schemas.openxmlformats.org/officeDocument/2006/relationships/ctrlProp" Target="../ctrlProps/ctrlProp456.xml"/><Relationship Id="rId52" Type="http://schemas.openxmlformats.org/officeDocument/2006/relationships/ctrlProp" Target="../ctrlProps/ctrlProp477.xml"/><Relationship Id="rId73" Type="http://schemas.openxmlformats.org/officeDocument/2006/relationships/ctrlProp" Target="../ctrlProps/ctrlProp498.xml"/><Relationship Id="rId78" Type="http://schemas.openxmlformats.org/officeDocument/2006/relationships/ctrlProp" Target="../ctrlProps/ctrlProp503.xml"/><Relationship Id="rId94" Type="http://schemas.openxmlformats.org/officeDocument/2006/relationships/ctrlProp" Target="../ctrlProps/ctrlProp519.xml"/><Relationship Id="rId99" Type="http://schemas.openxmlformats.org/officeDocument/2006/relationships/ctrlProp" Target="../ctrlProps/ctrlProp524.xml"/><Relationship Id="rId101" Type="http://schemas.openxmlformats.org/officeDocument/2006/relationships/ctrlProp" Target="../ctrlProps/ctrlProp526.xml"/><Relationship Id="rId122" Type="http://schemas.openxmlformats.org/officeDocument/2006/relationships/ctrlProp" Target="../ctrlProps/ctrlProp5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BB910D-C153-4C4E-9090-B2EF8DA6EF36}">
  <sheetPr codeName="Sheet2"/>
  <dimension ref="A1:CN1006"/>
  <sheetViews>
    <sheetView showGridLines="0" showRowColHeaders="0" tabSelected="1" topLeftCell="A18"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hidden="1" customWidth="1"/>
    <col min="18" max="18" width="7.875" style="2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c r="S1" s="5" t="s">
        <v>16</v>
      </c>
      <c r="T1" s="5" t="s">
        <v>17</v>
      </c>
      <c r="U1" s="5" t="s">
        <v>18</v>
      </c>
      <c r="V1" s="5" t="s">
        <v>19</v>
      </c>
      <c r="W1" s="5" t="s">
        <v>20</v>
      </c>
      <c r="X1" s="5" t="s">
        <v>21</v>
      </c>
      <c r="Y1" s="5" t="s">
        <v>22</v>
      </c>
      <c r="Z1" s="5" t="s">
        <v>23</v>
      </c>
      <c r="AA1" s="5" t="s">
        <v>24</v>
      </c>
      <c r="AB1" s="5" t="s">
        <v>25</v>
      </c>
      <c r="AC1" s="5" t="s">
        <v>26</v>
      </c>
      <c r="AD1" s="5" t="s">
        <v>27</v>
      </c>
      <c r="AE1" s="5" t="s">
        <v>28</v>
      </c>
      <c r="AF1" s="5" t="s">
        <v>29</v>
      </c>
      <c r="AG1" s="5" t="s">
        <v>30</v>
      </c>
      <c r="AH1" s="6" t="s">
        <v>31</v>
      </c>
      <c r="AI1" s="7" t="s">
        <v>32</v>
      </c>
      <c r="AJ1" s="8" t="s">
        <v>33</v>
      </c>
      <c r="AK1" s="8" t="s">
        <v>34</v>
      </c>
      <c r="AL1" s="8" t="s">
        <v>33</v>
      </c>
      <c r="AM1" s="8" t="s">
        <v>35</v>
      </c>
      <c r="AN1" s="8" t="s">
        <v>36</v>
      </c>
      <c r="AO1" s="8" t="s">
        <v>37</v>
      </c>
      <c r="AP1" s="8" t="s">
        <v>38</v>
      </c>
      <c r="AQ1" s="5" t="s">
        <v>39</v>
      </c>
      <c r="AR1" s="5" t="s">
        <v>40</v>
      </c>
      <c r="AS1" s="5" t="s">
        <v>41</v>
      </c>
      <c r="AT1" s="9" t="s">
        <v>42</v>
      </c>
      <c r="AU1" s="10" t="s">
        <v>43</v>
      </c>
      <c r="AV1" s="11" t="s">
        <v>44</v>
      </c>
      <c r="AW1" s="4" t="s">
        <v>45</v>
      </c>
      <c r="AX1" s="4" t="s">
        <v>46</v>
      </c>
      <c r="AY1" s="4" t="s">
        <v>47</v>
      </c>
      <c r="AZ1" s="12" t="s">
        <v>48</v>
      </c>
      <c r="BA1" s="13" t="s">
        <v>49</v>
      </c>
      <c r="BB1" s="5" t="s">
        <v>50</v>
      </c>
      <c r="BC1" s="5" t="s">
        <v>51</v>
      </c>
      <c r="BD1" s="5" t="s">
        <v>52</v>
      </c>
      <c r="BE1" s="5" t="s">
        <v>53</v>
      </c>
      <c r="BF1" s="5" t="s">
        <v>54</v>
      </c>
      <c r="BG1" s="5" t="s">
        <v>55</v>
      </c>
      <c r="BH1" s="5" t="s">
        <v>55</v>
      </c>
      <c r="BI1" s="14" t="s">
        <v>56</v>
      </c>
      <c r="BJ1" s="14" t="s">
        <v>56</v>
      </c>
      <c r="BK1" s="5" t="s">
        <v>57</v>
      </c>
      <c r="BL1" s="5" t="s">
        <v>58</v>
      </c>
      <c r="BM1" s="5" t="s">
        <v>59</v>
      </c>
      <c r="BN1" s="5" t="s">
        <v>60</v>
      </c>
      <c r="BO1" s="5" t="s">
        <v>61</v>
      </c>
      <c r="BP1" s="5" t="s">
        <v>62</v>
      </c>
      <c r="BQ1" s="5" t="s">
        <v>58</v>
      </c>
      <c r="BR1" s="15" t="s">
        <v>63</v>
      </c>
      <c r="BS1" s="15" t="s">
        <v>64</v>
      </c>
      <c r="BT1" s="16" t="s">
        <v>65</v>
      </c>
      <c r="BU1" s="1">
        <v>66</v>
      </c>
      <c r="BV1" s="16" t="s">
        <v>66</v>
      </c>
      <c r="BW1" s="1">
        <v>67</v>
      </c>
      <c r="BX1" s="16" t="s">
        <v>67</v>
      </c>
      <c r="BY1" s="1">
        <v>68</v>
      </c>
      <c r="BZ1" s="16" t="s">
        <v>68</v>
      </c>
      <c r="CA1" s="1">
        <v>68</v>
      </c>
      <c r="CB1" s="15" t="s">
        <v>69</v>
      </c>
      <c r="CC1" s="5" t="s">
        <v>70</v>
      </c>
      <c r="CD1" s="5" t="s">
        <v>71</v>
      </c>
    </row>
    <row r="2" spans="1:92" s="22" customFormat="1" ht="15" hidden="1" customHeight="1">
      <c r="A2" s="18"/>
      <c r="B2" s="18"/>
      <c r="C2" s="18"/>
      <c r="D2" s="18"/>
      <c r="E2" s="18"/>
      <c r="F2" s="18"/>
      <c r="G2" s="18"/>
      <c r="H2" s="18"/>
      <c r="I2" s="18"/>
      <c r="J2" s="18" t="s">
        <v>72</v>
      </c>
      <c r="K2" s="18" t="s">
        <v>72</v>
      </c>
      <c r="L2" s="19"/>
      <c r="M2" s="1" t="s">
        <v>73</v>
      </c>
      <c r="N2" s="20" t="s">
        <v>72</v>
      </c>
      <c r="O2" s="19"/>
      <c r="P2" s="19"/>
      <c r="Q2" s="19"/>
      <c r="R2" s="21"/>
      <c r="S2" s="19"/>
      <c r="T2" s="19"/>
    </row>
    <row r="3" spans="1:92" ht="15" hidden="1" customHeight="1">
      <c r="A3" s="23">
        <f>$N$8</f>
        <v>5</v>
      </c>
      <c r="B3" s="24" t="str">
        <f>$N$9</f>
        <v/>
      </c>
      <c r="C3" s="24" t="str">
        <f>$N$10</f>
        <v/>
      </c>
      <c r="D3" s="24" t="str">
        <f>$N$11</f>
        <v/>
      </c>
      <c r="E3" s="24" t="str">
        <f>$N$12</f>
        <v/>
      </c>
      <c r="F3" s="24" t="str">
        <f>$N$13</f>
        <v/>
      </c>
      <c r="G3" s="24" t="str">
        <f>$N$14</f>
        <v/>
      </c>
      <c r="H3" s="24" t="str">
        <f>$N$15</f>
        <v/>
      </c>
      <c r="I3" s="24" t="str">
        <f>$N$16</f>
        <v/>
      </c>
      <c r="J3" s="24" t="str">
        <f>$N$17</f>
        <v/>
      </c>
      <c r="K3" s="24" t="str">
        <f>$N$18</f>
        <v/>
      </c>
      <c r="L3" s="24" t="str">
        <f>$N$19</f>
        <v/>
      </c>
      <c r="M3" s="24" t="str">
        <f>$N$20</f>
        <v/>
      </c>
      <c r="N3" s="24" t="str">
        <f>$N$21</f>
        <v/>
      </c>
      <c r="O3" s="24" t="str">
        <f>$N$22</f>
        <v>＊＊＊</v>
      </c>
      <c r="P3" s="24" t="str">
        <f>$N$23</f>
        <v>＊＊＊</v>
      </c>
      <c r="Q3" s="24" t="str">
        <f>$N$24</f>
        <v>＊＊＊</v>
      </c>
      <c r="R3" s="24"/>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当研修会への過去の申込回数</v>
      </c>
      <c r="BY3" s="24" t="str">
        <f>$N$84</f>
        <v>＊＊＊</v>
      </c>
      <c r="BZ3" s="24" t="str">
        <f>$N$85</f>
        <v>＊＊＊</v>
      </c>
      <c r="CA3" s="24" t="str">
        <f>$N$86</f>
        <v>＊＊＊</v>
      </c>
      <c r="CB3" s="24" t="str">
        <f>$N$87</f>
        <v>＊＊＊</v>
      </c>
      <c r="CC3" s="24" t="str">
        <f>$N$88</f>
        <v>＊＊＊</v>
      </c>
      <c r="CD3" s="24" t="str">
        <f>$N$89</f>
        <v>＊＊＊</v>
      </c>
      <c r="CE3" s="24" t="str">
        <f>$N$90</f>
        <v>＊＊＊</v>
      </c>
      <c r="CF3" s="24" t="str">
        <f>$N$91</f>
        <v>＊＊＊</v>
      </c>
      <c r="CG3" s="24" t="str">
        <f>$N$92</f>
        <v/>
      </c>
      <c r="CH3" s="24" t="str">
        <f>$N$93</f>
        <v/>
      </c>
      <c r="CI3" s="24" t="str">
        <f>$N$94</f>
        <v>＊＊＊</v>
      </c>
      <c r="CJ3" s="24" t="str">
        <f>$N$95</f>
        <v/>
      </c>
      <c r="CK3" s="24"/>
      <c r="CL3" s="24"/>
      <c r="CM3" s="24"/>
      <c r="CN3" s="24"/>
    </row>
    <row r="4" spans="1:92" ht="15" hidden="1" customHeight="1">
      <c r="A4" s="26"/>
      <c r="B4" s="27" t="s">
        <v>74</v>
      </c>
      <c r="C4" s="28">
        <v>2024</v>
      </c>
      <c r="D4" s="29" t="s">
        <v>48</v>
      </c>
      <c r="E4" s="30"/>
      <c r="F4" s="31" t="s">
        <v>75</v>
      </c>
      <c r="H4" s="32"/>
      <c r="I4" s="32"/>
      <c r="J4" s="32"/>
      <c r="K4" s="32"/>
      <c r="M4" s="33"/>
      <c r="N4" s="34"/>
    </row>
    <row r="5" spans="1:92" ht="11.25" hidden="1" customHeight="1">
      <c r="A5" s="35">
        <v>2</v>
      </c>
      <c r="B5" s="36"/>
      <c r="C5" s="37"/>
      <c r="D5" s="38"/>
      <c r="E5" s="38"/>
      <c r="F5" s="38"/>
      <c r="G5" s="38"/>
      <c r="H5" s="38"/>
      <c r="I5" s="39"/>
      <c r="J5" s="40"/>
      <c r="K5" s="40"/>
      <c r="M5" s="23"/>
      <c r="N5" s="20"/>
    </row>
    <row r="6" spans="1:92" ht="34.5" customHeight="1">
      <c r="A6" s="41"/>
      <c r="B6" s="42"/>
      <c r="C6" s="43" t="s">
        <v>76</v>
      </c>
      <c r="D6" s="44"/>
      <c r="E6" s="44"/>
      <c r="F6" s="44"/>
      <c r="G6" s="44"/>
      <c r="H6" s="44"/>
      <c r="I6" s="44"/>
      <c r="J6" s="44"/>
      <c r="K6" s="45"/>
    </row>
    <row r="7" spans="1:92" ht="25.5" customHeight="1">
      <c r="B7" s="49"/>
      <c r="C7" s="50" t="str">
        <f>IF(LEN(L6)&gt;0,L6,"")</f>
        <v/>
      </c>
      <c r="D7" s="50"/>
      <c r="E7" s="51"/>
      <c r="F7" s="52" t="s">
        <v>77</v>
      </c>
      <c r="G7" s="23" t="s">
        <v>78</v>
      </c>
      <c r="H7" s="53"/>
      <c r="I7" s="54"/>
      <c r="J7" s="55"/>
      <c r="K7" s="55"/>
      <c r="M7" s="56">
        <v>0</v>
      </c>
      <c r="N7" s="57"/>
    </row>
    <row r="8" spans="1:92" ht="18.75" customHeight="1">
      <c r="B8" s="58"/>
      <c r="C8" s="59" t="str">
        <f>IF(L97&gt;0,L98,"※各項目をもれなく入力お願いします。（黄色の箇所はリスト▼から選択してください）")</f>
        <v>※各項目をもれなく入力お願いします。（黄色の箇所はリスト▼から選択してください）</v>
      </c>
      <c r="D8" s="44"/>
      <c r="E8" s="44"/>
      <c r="F8" s="44"/>
      <c r="G8" s="44"/>
      <c r="H8" s="44"/>
      <c r="I8" s="44"/>
      <c r="J8" s="44"/>
      <c r="M8" s="1"/>
      <c r="N8" s="47">
        <v>5</v>
      </c>
      <c r="O8" s="60"/>
    </row>
    <row r="9" spans="1:92" ht="19.5" customHeight="1">
      <c r="B9" s="61"/>
      <c r="C9" s="62" t="s">
        <v>79</v>
      </c>
      <c r="D9" s="63" t="s">
        <v>80</v>
      </c>
      <c r="E9" s="64"/>
      <c r="F9" s="65"/>
      <c r="G9" s="66" t="s">
        <v>81</v>
      </c>
      <c r="H9" s="67"/>
      <c r="I9" s="68"/>
      <c r="J9" s="69"/>
      <c r="K9" s="70" t="s">
        <v>82</v>
      </c>
      <c r="L9" s="71">
        <f>IFERROR(FIND(CHAR(10),E9),0)</f>
        <v>0</v>
      </c>
      <c r="M9" s="2" t="s">
        <v>0</v>
      </c>
      <c r="N9" s="72" t="str">
        <f>IF(LEN(E9)&gt;0,E9,"")</f>
        <v/>
      </c>
      <c r="O9" s="60"/>
      <c r="Q9" s="73" t="str">
        <f>IF(L9+L10=0,"",IF(L9&gt;0,"「姓」","")&amp;IF(L10&gt;0,"「名」","")&amp;"改行しないでください")</f>
        <v/>
      </c>
    </row>
    <row r="10" spans="1:92" ht="19.5" customHeight="1">
      <c r="C10" s="62" t="s">
        <v>83</v>
      </c>
      <c r="D10" s="74"/>
      <c r="E10" s="75" t="s">
        <v>84</v>
      </c>
      <c r="F10" s="76"/>
      <c r="G10" s="77"/>
      <c r="H10" s="78" t="s">
        <v>85</v>
      </c>
      <c r="I10" s="79"/>
      <c r="J10" s="80"/>
      <c r="K10" s="81"/>
      <c r="L10" s="71">
        <f>IFERROR(FIND(CHAR(10),H9),0)</f>
        <v>0</v>
      </c>
      <c r="M10" s="2" t="s">
        <v>1</v>
      </c>
      <c r="N10" s="72" t="str">
        <f>IF(LEN(H9)&gt;0,H9,"")</f>
        <v/>
      </c>
      <c r="O10" s="60"/>
      <c r="Q10" s="73" t="str">
        <f>IF(L11+L12=0,"",IF(L11&gt;0,"「姓かな」","")&amp;IF(L12&gt;0,"「名かな」","")&amp;"改行しないでください")</f>
        <v/>
      </c>
      <c r="S10" s="48" t="str">
        <f>IF(LENB(DBCS(F10))-LENB(ASC(F10))=0,"",1)</f>
        <v/>
      </c>
    </row>
    <row r="11" spans="1:92" ht="19.5" customHeight="1">
      <c r="C11" s="62" t="s">
        <v>86</v>
      </c>
      <c r="D11" s="82"/>
      <c r="E11" s="83"/>
      <c r="F11" s="83"/>
      <c r="G11" s="84" t="str">
        <f>IF(LEN(D11)&gt;0,D11,"")</f>
        <v/>
      </c>
      <c r="H11" s="84"/>
      <c r="I11" s="85"/>
      <c r="J11" s="85"/>
      <c r="K11" s="86">
        <v>5</v>
      </c>
      <c r="L11" s="71">
        <f>IFERROR(FIND(CHAR(10),F10),0)</f>
        <v>0</v>
      </c>
      <c r="M11" s="2" t="s">
        <v>2</v>
      </c>
      <c r="N11" s="72" t="str">
        <f>IF(LEN(F10)&gt;0,F10,"")</f>
        <v/>
      </c>
      <c r="O11" s="60"/>
      <c r="Q11" s="73"/>
    </row>
    <row r="12" spans="1:92" ht="19.5" customHeight="1">
      <c r="C12" s="87" t="s">
        <v>87</v>
      </c>
      <c r="D12" s="88"/>
      <c r="E12" s="89"/>
      <c r="F12" s="89"/>
      <c r="G12" s="90"/>
      <c r="H12" s="91"/>
      <c r="I12" s="92"/>
      <c r="J12" s="91"/>
      <c r="K12" s="70">
        <v>7</v>
      </c>
      <c r="L12" s="71">
        <f>IFERROR(FIND(CHAR(10),I10),0)</f>
        <v>0</v>
      </c>
      <c r="M12" s="1" t="s">
        <v>3</v>
      </c>
      <c r="N12" s="72" t="str">
        <f>IF(LEN(I10)&gt;0,I10,"")</f>
        <v/>
      </c>
      <c r="O12" s="60"/>
    </row>
    <row r="13" spans="1:92" ht="19.5" customHeight="1">
      <c r="C13" s="62" t="s">
        <v>88</v>
      </c>
      <c r="D13" s="93"/>
      <c r="E13" s="89"/>
      <c r="F13" s="89"/>
      <c r="G13" s="89"/>
      <c r="H13" s="89"/>
      <c r="I13" s="89"/>
      <c r="J13" s="89"/>
      <c r="K13" s="94"/>
      <c r="M13" s="2" t="s">
        <v>4</v>
      </c>
      <c r="N13" s="95" t="str">
        <f>IF(LEN(D11)&gt;0,D11,"")</f>
        <v/>
      </c>
      <c r="O13" s="60"/>
      <c r="Q13" s="73" t="str">
        <f>IF(L16=0,"","「勤務先名称」改行しないでください")</f>
        <v/>
      </c>
    </row>
    <row r="14" spans="1:92" ht="19.5" customHeight="1">
      <c r="C14" s="62" t="s">
        <v>89</v>
      </c>
      <c r="D14" s="93"/>
      <c r="E14" s="89"/>
      <c r="F14" s="89"/>
      <c r="G14" s="89"/>
      <c r="H14" s="89"/>
      <c r="I14" s="89"/>
      <c r="J14" s="89"/>
      <c r="K14" s="94"/>
      <c r="L14" s="71">
        <f>IFERROR(FIND(CHAR(10),D14),0)</f>
        <v>0</v>
      </c>
      <c r="M14" s="2" t="s">
        <v>5</v>
      </c>
      <c r="N14" s="95" t="str">
        <f>IF(LEN(D14)&gt;0,D14,"")</f>
        <v/>
      </c>
      <c r="O14" s="60"/>
      <c r="Q14" s="73" t="str">
        <f>IF(L14=0,"","「所属部署」改行しないでください")</f>
        <v/>
      </c>
    </row>
    <row r="15" spans="1:92" ht="19.5" customHeight="1">
      <c r="C15" s="62" t="s">
        <v>8</v>
      </c>
      <c r="D15" s="96"/>
      <c r="E15" s="97"/>
      <c r="F15" s="97"/>
      <c r="G15" s="97"/>
      <c r="H15" s="98"/>
      <c r="I15" s="98"/>
      <c r="J15" s="98"/>
      <c r="K15" s="99"/>
      <c r="L15" s="71">
        <f t="shared" ref="L15:L16" si="0">IFERROR(FIND(CHAR(10),D15),0)</f>
        <v>0</v>
      </c>
      <c r="M15" s="2" t="s">
        <v>6</v>
      </c>
      <c r="N15" s="100" t="str">
        <f>IF(LEN(D12)&gt;0,D12,"")</f>
        <v/>
      </c>
      <c r="O15" s="60"/>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c r="Q16" s="73" t="str">
        <f>IF(L18=0,"","「現職名」改行しないでください")</f>
        <v/>
      </c>
    </row>
    <row r="17" spans="2:18" ht="19.5" customHeight="1">
      <c r="C17" s="87" t="s">
        <v>90</v>
      </c>
      <c r="D17" s="102" t="s">
        <v>91</v>
      </c>
      <c r="E17" s="103"/>
      <c r="F17" s="103"/>
      <c r="G17" s="104"/>
      <c r="H17" s="105" t="s">
        <v>92</v>
      </c>
      <c r="I17" s="104"/>
      <c r="J17" s="106" t="s">
        <v>93</v>
      </c>
      <c r="K17" s="107"/>
      <c r="L17" s="71">
        <f>IFERROR(FIND(CHAR(10),D15),0)</f>
        <v>0</v>
      </c>
      <c r="M17" s="1" t="s">
        <v>8</v>
      </c>
      <c r="N17" s="72" t="str">
        <f t="shared" ref="N17:N18" si="1">IF(LEN(D15)&gt;0,D15,"")</f>
        <v/>
      </c>
      <c r="O17" s="60"/>
      <c r="P17" s="108" t="s">
        <v>94</v>
      </c>
      <c r="Q17" s="23">
        <f>IF(F92+F93=100,1,IF(G17="＊＊＊",0,IF(F92&lt;=G17,IF(G17&lt;=F93,1,0),0)))</f>
        <v>1</v>
      </c>
    </row>
    <row r="18" spans="2:18" ht="40.5" customHeight="1">
      <c r="B18" s="109" t="s">
        <v>95</v>
      </c>
      <c r="C18" s="110" t="s">
        <v>12</v>
      </c>
      <c r="D18" s="111"/>
      <c r="E18" s="112"/>
      <c r="F18" s="112"/>
      <c r="G18" s="112"/>
      <c r="H18" s="112"/>
      <c r="I18" s="112"/>
      <c r="J18" s="112"/>
      <c r="K18" s="70"/>
      <c r="L18" s="71">
        <f>IFERROR(FIND(CHAR(10),D16),0)</f>
        <v>0</v>
      </c>
      <c r="M18" s="1" t="s">
        <v>9</v>
      </c>
      <c r="N18" s="72" t="str">
        <f t="shared" si="1"/>
        <v/>
      </c>
      <c r="O18" s="113"/>
      <c r="Q18" s="73" t="str">
        <f>IF(L21=0,"","「参加実績」改行しないでください")</f>
        <v/>
      </c>
      <c r="R18" s="114"/>
    </row>
    <row r="19" spans="2:18" ht="19.5" hidden="1" customHeight="1">
      <c r="B19" s="109" t="s">
        <v>96</v>
      </c>
      <c r="C19" s="14" t="s">
        <v>13</v>
      </c>
      <c r="D19" s="115" t="s">
        <v>97</v>
      </c>
      <c r="E19" s="116"/>
      <c r="F19" s="117"/>
      <c r="G19" s="118"/>
      <c r="H19" s="119"/>
      <c r="I19" s="120"/>
      <c r="J19" s="121" t="b">
        <v>1</v>
      </c>
      <c r="K19" s="122"/>
      <c r="L19" s="123"/>
      <c r="M19" s="1" t="s">
        <v>10</v>
      </c>
      <c r="N19" s="124" t="str">
        <f>IF(LEN(G17)&gt;0,G17,"")</f>
        <v/>
      </c>
      <c r="O19" s="113"/>
      <c r="R19" s="114"/>
    </row>
    <row r="20" spans="2:18" ht="19.5" hidden="1" customHeight="1">
      <c r="B20" s="109" t="s">
        <v>96</v>
      </c>
      <c r="C20" s="14" t="s">
        <v>14</v>
      </c>
      <c r="D20" s="125" t="s">
        <v>97</v>
      </c>
      <c r="E20" s="126"/>
      <c r="F20" s="127"/>
      <c r="G20" s="128"/>
      <c r="H20" s="129"/>
      <c r="I20" s="130"/>
      <c r="J20" s="131" t="b">
        <v>1</v>
      </c>
      <c r="K20" s="86"/>
      <c r="L20" s="123"/>
      <c r="M20" s="2" t="s">
        <v>11</v>
      </c>
      <c r="N20" s="124" t="str">
        <f>IF(LEN(I17)&gt;0,I17,"")</f>
        <v/>
      </c>
      <c r="O20" s="113"/>
      <c r="R20" s="114"/>
    </row>
    <row r="21" spans="2:18" ht="19.5" hidden="1" customHeight="1">
      <c r="B21" s="109" t="s">
        <v>96</v>
      </c>
      <c r="C21" s="14" t="s">
        <v>15</v>
      </c>
      <c r="D21" s="132" t="s">
        <v>97</v>
      </c>
      <c r="E21" s="133"/>
      <c r="F21" s="133"/>
      <c r="G21" s="134" t="str">
        <f>IF(LEN(D21)&gt;0,D21,"")</f>
        <v>＊＊＊</v>
      </c>
      <c r="H21" s="134"/>
      <c r="I21" s="92"/>
      <c r="J21" s="92"/>
      <c r="K21" s="70">
        <v>5</v>
      </c>
      <c r="L21" s="71">
        <f t="shared" ref="L21" si="2">IFERROR(FIND(CHAR(10),D21),0)</f>
        <v>0</v>
      </c>
      <c r="M21" s="3" t="s">
        <v>12</v>
      </c>
      <c r="N21" s="135" t="str">
        <f>IF(LEN(D18)&gt;0,D18,"")</f>
        <v/>
      </c>
      <c r="O21" s="60"/>
    </row>
    <row r="22" spans="2:18" ht="19.5" hidden="1" customHeight="1">
      <c r="B22" s="109" t="s">
        <v>96</v>
      </c>
      <c r="C22" s="14" t="s">
        <v>98</v>
      </c>
      <c r="D22" s="136" t="s">
        <v>97</v>
      </c>
      <c r="E22" s="89"/>
      <c r="F22" s="137"/>
      <c r="G22" s="138"/>
      <c r="H22" s="139"/>
      <c r="I22" s="140"/>
      <c r="J22" s="141" t="b">
        <v>1</v>
      </c>
      <c r="K22" s="70"/>
      <c r="L22" s="123"/>
      <c r="M22" s="4" t="s">
        <v>13</v>
      </c>
      <c r="N22" s="142" t="str">
        <f>IF(LEN(D19)&gt;0,D19,"")</f>
        <v>＊＊＊</v>
      </c>
      <c r="O22" s="60"/>
    </row>
    <row r="23" spans="2:18" ht="19.5" hidden="1" customHeight="1">
      <c r="B23" s="109" t="s">
        <v>96</v>
      </c>
      <c r="C23" s="14" t="s">
        <v>16</v>
      </c>
      <c r="D23" s="143" t="s">
        <v>97</v>
      </c>
      <c r="E23" s="144"/>
      <c r="F23" s="144"/>
      <c r="G23" s="144"/>
      <c r="H23" s="145"/>
      <c r="I23" s="145"/>
      <c r="J23" s="145"/>
      <c r="K23" s="70"/>
      <c r="L23" s="23">
        <f t="shared" ref="L23:L24" si="3">IFERROR(FIND(CHAR(10),D23),0)</f>
        <v>0</v>
      </c>
      <c r="M23" s="5" t="s">
        <v>14</v>
      </c>
      <c r="N23" s="124" t="str">
        <f t="shared" ref="N23:N26" si="4">IF(LEN(D20)&gt;0,D20,"")</f>
        <v>＊＊＊</v>
      </c>
      <c r="O23" s="60"/>
    </row>
    <row r="24" spans="2:18" ht="19.5" hidden="1" customHeight="1">
      <c r="B24" s="109" t="s">
        <v>96</v>
      </c>
      <c r="C24" s="14" t="s">
        <v>99</v>
      </c>
      <c r="D24" s="143" t="s">
        <v>97</v>
      </c>
      <c r="E24" s="144"/>
      <c r="F24" s="144"/>
      <c r="G24" s="144"/>
      <c r="H24" s="145"/>
      <c r="I24" s="145"/>
      <c r="J24" s="145"/>
      <c r="K24" s="70"/>
      <c r="L24" s="23">
        <f t="shared" si="3"/>
        <v>0</v>
      </c>
      <c r="M24" s="5" t="s">
        <v>15</v>
      </c>
      <c r="N24" s="124" t="str">
        <f t="shared" si="4"/>
        <v>＊＊＊</v>
      </c>
      <c r="O24" s="60"/>
    </row>
    <row r="25" spans="2:18" ht="19.5" hidden="1" customHeight="1">
      <c r="B25" s="109" t="s">
        <v>96</v>
      </c>
      <c r="C25" s="14" t="s">
        <v>23</v>
      </c>
      <c r="D25" s="146" t="s">
        <v>97</v>
      </c>
      <c r="E25" s="89"/>
      <c r="F25" s="89"/>
      <c r="G25" s="89"/>
      <c r="H25" s="89"/>
      <c r="I25" s="89"/>
      <c r="J25" s="89"/>
      <c r="K25" s="94"/>
      <c r="L25" s="123"/>
      <c r="M25" s="5" t="s">
        <v>98</v>
      </c>
      <c r="N25" s="124" t="str">
        <f t="shared" si="4"/>
        <v>＊＊＊</v>
      </c>
      <c r="O25" s="60"/>
    </row>
    <row r="26" spans="2:18" ht="21.75" hidden="1" customHeight="1">
      <c r="B26" s="109" t="s">
        <v>96</v>
      </c>
      <c r="C26" s="14" t="s">
        <v>24</v>
      </c>
      <c r="D26" s="147"/>
      <c r="E26" s="148"/>
      <c r="F26" s="149"/>
      <c r="G26" s="104" t="s">
        <v>97</v>
      </c>
      <c r="H26" s="150" t="s">
        <v>92</v>
      </c>
      <c r="I26" s="151" t="s">
        <v>97</v>
      </c>
      <c r="J26" s="152" t="s">
        <v>93</v>
      </c>
      <c r="K26" s="153"/>
      <c r="L26" s="123"/>
      <c r="M26" s="5" t="s">
        <v>16</v>
      </c>
      <c r="N26" s="124" t="str">
        <f t="shared" si="4"/>
        <v>＊＊＊</v>
      </c>
      <c r="O26" s="60"/>
      <c r="P26" s="108" t="s">
        <v>100</v>
      </c>
      <c r="Q26" s="23">
        <f>IF(G92+G93=100,1,IF(G26="＊＊＊",0,IF(G92&lt;=G26,IF(G26&lt;=G93,1,0),0)))</f>
        <v>1</v>
      </c>
    </row>
    <row r="27" spans="2:18" ht="19.5" hidden="1" customHeight="1">
      <c r="B27" s="109" t="s">
        <v>96</v>
      </c>
      <c r="C27" s="14" t="s">
        <v>26</v>
      </c>
      <c r="D27" s="132" t="s">
        <v>97</v>
      </c>
      <c r="E27" s="133"/>
      <c r="F27" s="133"/>
      <c r="G27" s="134" t="str">
        <f>IF(LEN(D27)&gt;0,D27,"")</f>
        <v>＊＊＊</v>
      </c>
      <c r="H27" s="134"/>
      <c r="I27" s="92"/>
      <c r="J27" s="92"/>
      <c r="K27" s="70">
        <v>5</v>
      </c>
      <c r="L27" s="123"/>
      <c r="M27" s="5" t="s">
        <v>17</v>
      </c>
      <c r="N27" s="124" t="str">
        <f>IF(LEN(D24)&gt;0,D24,"")</f>
        <v>＊＊＊</v>
      </c>
      <c r="O27" s="60"/>
    </row>
    <row r="28" spans="2:18" ht="19.5" hidden="1" customHeight="1">
      <c r="B28" s="109"/>
      <c r="C28" s="14" t="s">
        <v>18</v>
      </c>
      <c r="D28" s="154"/>
      <c r="E28" s="155" t="s">
        <v>97</v>
      </c>
      <c r="F28" s="155"/>
      <c r="G28" s="155"/>
      <c r="H28" s="156" t="s">
        <v>101</v>
      </c>
      <c r="I28" s="157" t="s">
        <v>102</v>
      </c>
      <c r="J28" s="158"/>
      <c r="K28" s="159"/>
      <c r="L28" s="123"/>
      <c r="M28" s="5" t="s">
        <v>18</v>
      </c>
      <c r="N28" s="124" t="str">
        <f>IF(LEN(E28)&gt;0,E28,"")&amp;IF(LEN(I28)&gt;0,I28,"")</f>
        <v>＊＊＊＊＊＊</v>
      </c>
      <c r="O28" s="60"/>
    </row>
    <row r="29" spans="2:18" ht="19.5" hidden="1" customHeight="1">
      <c r="B29" s="109"/>
      <c r="C29" s="14" t="s">
        <v>103</v>
      </c>
      <c r="D29" s="147"/>
      <c r="E29" s="160"/>
      <c r="F29" s="161"/>
      <c r="G29" s="104" t="s">
        <v>97</v>
      </c>
      <c r="H29" s="105" t="s">
        <v>92</v>
      </c>
      <c r="I29" s="104" t="s">
        <v>97</v>
      </c>
      <c r="J29" s="106" t="s">
        <v>93</v>
      </c>
      <c r="K29" s="107"/>
      <c r="L29" s="123"/>
      <c r="M29" s="5" t="s">
        <v>19</v>
      </c>
      <c r="N29" s="124" t="str">
        <f>IF(LEN(G29)&gt;0,G29,"")</f>
        <v>＊＊＊</v>
      </c>
      <c r="O29" s="60"/>
      <c r="P29" s="108" t="s">
        <v>104</v>
      </c>
      <c r="Q29" s="23">
        <f>IF(H92+H93=100,1,IF(G29="＊＊＊",0,IF(H92&lt;=G29,IF(G29&lt;=H93,1,0),0)))</f>
        <v>1</v>
      </c>
    </row>
    <row r="30" spans="2:18" ht="19.5" hidden="1" customHeight="1">
      <c r="B30" s="109"/>
      <c r="C30" s="14" t="s">
        <v>21</v>
      </c>
      <c r="D30" s="162" t="s">
        <v>102</v>
      </c>
      <c r="E30" s="163"/>
      <c r="F30" s="163"/>
      <c r="G30" s="163"/>
      <c r="H30" s="145"/>
      <c r="I30" s="145"/>
      <c r="J30" s="145"/>
      <c r="K30" s="70"/>
      <c r="L30" s="23">
        <f t="shared" ref="L30:L31" si="5">IFERROR(FIND(CHAR(10),D30),0)</f>
        <v>0</v>
      </c>
      <c r="M30" s="5" t="s">
        <v>20</v>
      </c>
      <c r="N30" s="124" t="str">
        <f>IF(LEN(I29)&gt;0,I29,"")</f>
        <v>＊＊＊</v>
      </c>
      <c r="O30" s="60"/>
    </row>
    <row r="31" spans="2:18" ht="19.5" hidden="1" customHeight="1">
      <c r="B31" s="109"/>
      <c r="C31" s="14" t="s">
        <v>105</v>
      </c>
      <c r="D31" s="162" t="s">
        <v>102</v>
      </c>
      <c r="E31" s="163"/>
      <c r="F31" s="163"/>
      <c r="G31" s="163"/>
      <c r="H31" s="145"/>
      <c r="I31" s="145"/>
      <c r="J31" s="145"/>
      <c r="K31" s="70"/>
      <c r="L31" s="23">
        <f t="shared" si="5"/>
        <v>0</v>
      </c>
      <c r="M31" s="5" t="s">
        <v>21</v>
      </c>
      <c r="N31" s="124" t="str">
        <f>IF(LEN(D30)&gt;0,D30,"")</f>
        <v>＊＊＊</v>
      </c>
      <c r="O31" s="60"/>
    </row>
    <row r="32" spans="2:18" ht="19.5" hidden="1" customHeight="1">
      <c r="B32" s="109" t="s">
        <v>96</v>
      </c>
      <c r="C32" s="87" t="s">
        <v>27</v>
      </c>
      <c r="D32" s="164"/>
      <c r="E32" s="165"/>
      <c r="F32" s="166"/>
      <c r="G32" s="167" t="s">
        <v>97</v>
      </c>
      <c r="H32" s="168" t="s">
        <v>92</v>
      </c>
      <c r="I32" s="167" t="s">
        <v>97</v>
      </c>
      <c r="J32" s="152" t="s">
        <v>93</v>
      </c>
      <c r="K32" s="153"/>
      <c r="L32" s="123"/>
      <c r="M32" s="5" t="s">
        <v>22</v>
      </c>
      <c r="N32" s="124" t="str">
        <f>IF(LEN(D31)&gt;0,D31,"")</f>
        <v>＊＊＊</v>
      </c>
      <c r="O32" s="60"/>
      <c r="P32" s="108" t="s">
        <v>106</v>
      </c>
      <c r="Q32" s="23">
        <f>IF(I92+I93=100,1,IF(G32="＊＊＊",0,IF(I92&lt;=G32,IF(G32&lt;=I93,1,0),0)))</f>
        <v>1</v>
      </c>
    </row>
    <row r="33" spans="1:20" ht="19.5" hidden="1" customHeight="1">
      <c r="B33" s="109" t="s">
        <v>96</v>
      </c>
      <c r="C33" s="87" t="s">
        <v>29</v>
      </c>
      <c r="D33" s="169"/>
      <c r="E33" s="170"/>
      <c r="F33" s="171"/>
      <c r="G33" s="172" t="s">
        <v>97</v>
      </c>
      <c r="H33" s="173" t="s">
        <v>92</v>
      </c>
      <c r="I33" s="172" t="s">
        <v>97</v>
      </c>
      <c r="J33" s="106" t="s">
        <v>93</v>
      </c>
      <c r="K33" s="107"/>
      <c r="L33" s="123"/>
      <c r="M33" s="5" t="s">
        <v>23</v>
      </c>
      <c r="N33" s="124" t="str">
        <f>IF(LEN(D25)&gt;0,D25,"")</f>
        <v>＊＊＊</v>
      </c>
      <c r="O33" s="60"/>
      <c r="P33" s="108" t="s">
        <v>107</v>
      </c>
      <c r="Q33" s="23">
        <f>IF(J92+J93=100,1,IF(G33="＊＊＊",0,IF(J93&lt;=G33,IF(G33&lt;=J94,1,0),0)))</f>
        <v>1</v>
      </c>
    </row>
    <row r="34" spans="1:20" ht="20.100000000000001" customHeight="1">
      <c r="B34" s="109" t="s">
        <v>95</v>
      </c>
      <c r="C34" s="174" t="s">
        <v>31</v>
      </c>
      <c r="D34" s="175"/>
      <c r="E34" s="176"/>
      <c r="F34" s="176"/>
      <c r="G34" s="176"/>
      <c r="H34" s="176"/>
      <c r="I34" s="176"/>
      <c r="J34" s="176"/>
      <c r="K34" s="177"/>
      <c r="L34" s="123"/>
      <c r="M34" s="5" t="s">
        <v>24</v>
      </c>
      <c r="N34" s="124" t="str">
        <f>IF(LEN(G26)&gt;0,G26,"")</f>
        <v>＊＊＊</v>
      </c>
      <c r="O34" s="60"/>
    </row>
    <row r="35" spans="1:20" ht="45" customHeight="1">
      <c r="C35" s="178" t="str">
        <f>IF(A5=1,"郵便物の送付先を記入してください","連絡先を記入してください")</f>
        <v>連絡先を記入してください</v>
      </c>
      <c r="D35" s="179"/>
      <c r="E35" s="180" t="s">
        <v>108</v>
      </c>
      <c r="F35" s="181"/>
      <c r="G35" s="181"/>
      <c r="H35" s="181"/>
      <c r="I35" s="181"/>
      <c r="J35" s="181"/>
      <c r="K35" s="181"/>
      <c r="L35" s="123"/>
      <c r="M35" s="5" t="s">
        <v>25</v>
      </c>
      <c r="N35" s="124" t="str">
        <f>IF(LEN(I26)&gt;0,I26,"")</f>
        <v>＊＊＊</v>
      </c>
      <c r="O35" s="60"/>
    </row>
    <row r="36" spans="1:20" ht="19.5" customHeight="1">
      <c r="B36" s="23" t="s">
        <v>109</v>
      </c>
      <c r="C36" s="7" t="s">
        <v>32</v>
      </c>
      <c r="D36" s="182"/>
      <c r="E36" s="183"/>
      <c r="F36" s="184"/>
      <c r="G36" s="184"/>
      <c r="H36" s="184"/>
      <c r="I36" s="184"/>
      <c r="J36" s="184"/>
      <c r="K36" s="185"/>
      <c r="L36" s="123"/>
      <c r="M36" s="5" t="s">
        <v>26</v>
      </c>
      <c r="N36" s="186" t="str">
        <f>IF(LEN(D27)&gt;0,D27,"")</f>
        <v>＊＊＊</v>
      </c>
      <c r="O36" s="60"/>
      <c r="Q36" s="187" t="str">
        <f>IF(A5=1,IF(R$35=3,"テキスト送付住所は下記の通りになります",R36),"")</f>
        <v/>
      </c>
    </row>
    <row r="37" spans="1:20" ht="19.5" customHeight="1">
      <c r="B37" s="23" t="s">
        <v>109</v>
      </c>
      <c r="C37" s="188" t="s">
        <v>110</v>
      </c>
      <c r="D37" s="189"/>
      <c r="E37" s="190"/>
      <c r="F37" s="190"/>
      <c r="G37" s="190"/>
      <c r="H37" s="190"/>
      <c r="I37" s="191" t="s">
        <v>111</v>
      </c>
      <c r="J37" s="192"/>
      <c r="K37" s="193" t="str">
        <f>IF(J37=1,"自宅",IF(J37=2,"勤務先",""))</f>
        <v/>
      </c>
      <c r="L37" s="23">
        <f t="shared" ref="L37:L38" si="6">IFERROR(FIND(CHAR(10),D37),0)</f>
        <v>0</v>
      </c>
      <c r="M37" s="5" t="s">
        <v>27</v>
      </c>
      <c r="N37" s="124" t="str">
        <f>IF(LEN(G32)&gt;0,G32,"")</f>
        <v>＊＊＊</v>
      </c>
      <c r="O37" s="60"/>
      <c r="Q37" s="194" t="str">
        <f>IF(A5=1,IF(R$35=3,"〒"&amp;D36,R37),"")</f>
        <v/>
      </c>
    </row>
    <row r="38" spans="1:20" ht="19.5" customHeight="1">
      <c r="B38" s="23" t="s">
        <v>109</v>
      </c>
      <c r="C38" s="195"/>
      <c r="D38" s="196"/>
      <c r="E38" s="197"/>
      <c r="F38" s="197"/>
      <c r="G38" s="197"/>
      <c r="H38" s="197"/>
      <c r="I38" s="191"/>
      <c r="J38" s="191" t="s">
        <v>112</v>
      </c>
      <c r="K38" s="185"/>
      <c r="L38" s="23">
        <f t="shared" si="6"/>
        <v>0</v>
      </c>
      <c r="M38" s="5" t="s">
        <v>28</v>
      </c>
      <c r="N38" s="124" t="str">
        <f>IF(LEN(I32)&gt;0,I32,"")</f>
        <v>＊＊＊</v>
      </c>
      <c r="O38" s="60"/>
      <c r="Q38" s="194" t="str">
        <f>IF(A5=1,IF(R$35=3,D37,R38),"")</f>
        <v/>
      </c>
    </row>
    <row r="39" spans="1:20" ht="19.5" customHeight="1">
      <c r="B39" s="23" t="s">
        <v>109</v>
      </c>
      <c r="C39" s="8" t="s">
        <v>35</v>
      </c>
      <c r="D39" s="198"/>
      <c r="E39" s="183"/>
      <c r="F39" s="183"/>
      <c r="G39" s="199"/>
      <c r="H39" s="199"/>
      <c r="I39" s="191" t="s">
        <v>113</v>
      </c>
      <c r="J39" s="192"/>
      <c r="K39" s="193" t="str">
        <f>IF(J39=1,"個人",IF(J39=2,"勤務先",""))</f>
        <v/>
      </c>
      <c r="L39" s="123"/>
      <c r="M39" s="5" t="s">
        <v>29</v>
      </c>
      <c r="N39" s="124" t="str">
        <f>IF(LEN(G33)&gt;0,G33,"")</f>
        <v>＊＊＊</v>
      </c>
      <c r="O39" s="60"/>
      <c r="Q39" s="194" t="str">
        <f>IF(A5=1,IF(R$35=3,IF(LEN(D38)&gt;0,D38,""),R39),"")</f>
        <v/>
      </c>
    </row>
    <row r="40" spans="1:20" ht="19.5" customHeight="1">
      <c r="B40" s="23" t="s">
        <v>109</v>
      </c>
      <c r="C40" s="8" t="s">
        <v>114</v>
      </c>
      <c r="D40" s="200"/>
      <c r="E40" s="201"/>
      <c r="F40" s="201"/>
      <c r="G40" s="201"/>
      <c r="H40" s="201"/>
      <c r="I40" s="191" t="s">
        <v>113</v>
      </c>
      <c r="J40" s="192"/>
      <c r="K40" s="193" t="str">
        <f>IF(J40=1,"個人",IF(J40=2,"勤務先",""))</f>
        <v/>
      </c>
      <c r="L40" s="123"/>
      <c r="M40" s="5" t="s">
        <v>30</v>
      </c>
      <c r="N40" s="124" t="str">
        <f>IF(LEN(I33)&gt;0,I33,"")</f>
        <v>＊＊＊</v>
      </c>
      <c r="O40" s="60"/>
      <c r="Q40" s="194" t="str">
        <f>IF(A5=1,IF(J37=2,IF(R$35=0,IF(LEN(D13)&gt;0,D13,""),R40),""),"")</f>
        <v/>
      </c>
    </row>
    <row r="41" spans="1:20" ht="24.75" customHeight="1">
      <c r="C41" s="202"/>
      <c r="D41" s="203"/>
      <c r="E41" s="203"/>
      <c r="F41" s="203"/>
      <c r="G41" s="203"/>
      <c r="H41" s="203"/>
      <c r="I41" s="203"/>
      <c r="J41" s="203"/>
      <c r="K41" s="203"/>
      <c r="L41" s="123"/>
      <c r="M41" s="6" t="s">
        <v>31</v>
      </c>
      <c r="N41" s="124" t="str">
        <f>IF(LEN(D34)&gt;0,D34,"")</f>
        <v/>
      </c>
      <c r="O41" s="60"/>
      <c r="Q41" s="204" t="str">
        <f>IF(A5=1,IF(J37=2,IF(R$35=0,"",IF(D16="＊＊＊",D13,D13&amp;CHAR(10)&amp;D14&amp;CHAR(10)&amp;D16&amp;CHAR(10)&amp;E9&amp;" "&amp;H9&amp;" 様")),""),"")</f>
        <v/>
      </c>
    </row>
    <row r="42" spans="1:20" ht="15.75" hidden="1" customHeight="1">
      <c r="B42" s="23" t="s">
        <v>95</v>
      </c>
      <c r="C42" s="205" t="s">
        <v>115</v>
      </c>
      <c r="D42" s="206"/>
      <c r="E42" s="206"/>
      <c r="F42" s="207"/>
      <c r="G42" s="208"/>
      <c r="H42" s="209"/>
      <c r="I42" s="210"/>
      <c r="J42" s="211"/>
      <c r="K42" s="212"/>
      <c r="L42" s="123"/>
      <c r="M42" s="7" t="s">
        <v>32</v>
      </c>
      <c r="N42" s="213" t="str">
        <f>IF(LEN(D36)&gt;0,D36,"")</f>
        <v/>
      </c>
      <c r="O42" s="60"/>
      <c r="Q42" s="204"/>
    </row>
    <row r="43" spans="1:20" ht="19.5" hidden="1" customHeight="1">
      <c r="A43" s="214" t="str">
        <f>IF(LEN($G$42)&gt;0,Q43,IF(LEN(Q43)&gt;0,Q43,""))</f>
        <v/>
      </c>
      <c r="B43" s="109" t="s">
        <v>96</v>
      </c>
      <c r="C43" s="215" t="str">
        <f>IF(K42=1,"補聴器外来の有無",IF(G42="予定なし","勤務先に補聴器外来の有無",IF(G42="１年以内に予定あり","異動予定先に補聴器外来の有無","--異動予定を選択してください--")))</f>
        <v>--異動予定を選択してください--</v>
      </c>
      <c r="D43" s="216"/>
      <c r="E43" s="216"/>
      <c r="F43" s="217"/>
      <c r="G43" s="218" t="s">
        <v>102</v>
      </c>
      <c r="H43" s="219"/>
      <c r="I43" s="220"/>
      <c r="J43" s="221" t="b">
        <v>1</v>
      </c>
      <c r="K43" s="222"/>
      <c r="L43" s="123"/>
      <c r="M43" s="8" t="s">
        <v>33</v>
      </c>
      <c r="N43" s="213" t="str">
        <f t="shared" ref="N43" si="7">IF(LEN(D37)&gt;0,D37,"")</f>
        <v/>
      </c>
      <c r="O43" s="60"/>
      <c r="P43" s="23" t="b">
        <f>IF($G$42="１年以内に予定あり",IF( $G$43="有","×",IF( $G$43="無","×","")),IF($G$42="予定なし",IF( $G$43="有*","×",IF( $G$43="無*","×",""))))</f>
        <v>0</v>
      </c>
      <c r="Q43" s="23" t="str">
        <f>IF(LEN($G$42)&gt;0,P43,"")</f>
        <v/>
      </c>
      <c r="T43" s="223"/>
    </row>
    <row r="44" spans="1:20" ht="19.5" hidden="1" customHeight="1">
      <c r="A44" s="214" t="str">
        <f>IF(LEN($G$42)&gt;0,Q44,IF(LEN(Q44)&gt;0,Q44,""))</f>
        <v/>
      </c>
      <c r="B44" s="224" t="s">
        <v>96</v>
      </c>
      <c r="C44" s="225" t="str">
        <f>IF(K42=1,"補聴器外来の有無",IF(G42="予定なし","勤務先に音場検査装置および補聴器特性試験装置の有無",IF(G42="１年以内に予定あり","異動予定先に音場検査装置および補聴器特性試験装置の有無","")))</f>
        <v/>
      </c>
      <c r="D44" s="226"/>
      <c r="E44" s="226"/>
      <c r="F44" s="227"/>
      <c r="G44" s="218" t="s">
        <v>102</v>
      </c>
      <c r="H44" s="219"/>
      <c r="I44" s="220"/>
      <c r="J44" s="221" t="b">
        <v>1</v>
      </c>
      <c r="K44" s="222"/>
      <c r="L44" s="123"/>
      <c r="M44" s="8" t="s">
        <v>34</v>
      </c>
      <c r="N44" s="213" t="str">
        <f>IF(LEN(J37)&gt;0,J37,"")</f>
        <v/>
      </c>
      <c r="O44" s="60"/>
      <c r="P44" s="23" t="b">
        <f>IF($G$42="１年以内に予定あり",IF( $G$44="有","×",IF( $G$44="無","×","")),IF($G$42="予定なし",IF( $G$44="有*","×",IF( $G$44="無*","×",""))))</f>
        <v>0</v>
      </c>
      <c r="Q44" s="23" t="str">
        <f>IF(LEN($G$42)&gt;0,P44,"")</f>
        <v/>
      </c>
      <c r="T44" s="223"/>
    </row>
    <row r="45" spans="1:20" ht="19.5" hidden="1" customHeight="1">
      <c r="A45" s="214" t="str">
        <f>IF(LEN($G$42)&gt;0,Q45,IF(LEN(Q45)&gt;0,Q45,""))</f>
        <v/>
      </c>
      <c r="B45" s="224" t="s">
        <v>96</v>
      </c>
      <c r="C45" s="225" t="str">
        <f>IF(K42=1,"補聴器外来の有無",IF(G42="予定なし","受講しない場合、勤務先での補聴器適合検査の算定",IF(G42="１年以内に予定あり","受講しない場合、異動予定先での補聴器適合検査の算定","")))</f>
        <v/>
      </c>
      <c r="D45" s="226"/>
      <c r="E45" s="226"/>
      <c r="F45" s="227"/>
      <c r="G45" s="228" t="s">
        <v>102</v>
      </c>
      <c r="H45" s="229"/>
      <c r="I45" s="229"/>
      <c r="J45" s="229"/>
      <c r="K45" s="230"/>
      <c r="L45" s="123"/>
      <c r="M45" s="8" t="s">
        <v>33</v>
      </c>
      <c r="N45" s="213" t="str">
        <f>IF(LEN(D38)&gt;0,D38,"")</f>
        <v/>
      </c>
      <c r="O45" s="60"/>
      <c r="P45" s="23" t="b">
        <f>IF($G$42="１年以内に予定あり",IF( $G$45="算定ができない（現在も算定できない）","×",IF( $G$45="算定ができなくなる（現在は算定できる）","×","")),IF($G$42="予定なし",IF( $G$45="異動予定先での算定ができなくなる（現在は算定できる）","×",IF( $G$45="異動予定先での算定ができない（現在も算定できない）","×",""))))</f>
        <v>0</v>
      </c>
      <c r="Q45" s="23" t="str">
        <f>IF(LEN($G$42)&gt;0,P45,"")</f>
        <v/>
      </c>
      <c r="T45" s="223"/>
    </row>
    <row r="46" spans="1:20" ht="19.5" hidden="1" customHeight="1">
      <c r="B46" s="224" t="s">
        <v>96</v>
      </c>
      <c r="C46" s="5" t="s">
        <v>116</v>
      </c>
      <c r="D46" s="231"/>
      <c r="E46" s="232" t="s">
        <v>42</v>
      </c>
      <c r="F46" s="233" t="s">
        <v>102</v>
      </c>
      <c r="G46" s="10" t="s">
        <v>43</v>
      </c>
      <c r="H46" s="233" t="s">
        <v>102</v>
      </c>
      <c r="I46" s="11" t="s">
        <v>44</v>
      </c>
      <c r="J46" s="234" t="s">
        <v>102</v>
      </c>
      <c r="K46" s="235"/>
      <c r="L46" s="123"/>
      <c r="M46" s="8" t="s">
        <v>35</v>
      </c>
      <c r="N46" s="213" t="str">
        <f>IF(LEN(D39)&gt;0,D39,"")</f>
        <v/>
      </c>
      <c r="O46" s="60"/>
      <c r="T46" s="223"/>
    </row>
    <row r="47" spans="1:20" ht="19.5" hidden="1" customHeight="1">
      <c r="B47" s="224" t="s">
        <v>96</v>
      </c>
      <c r="C47" s="5" t="s">
        <v>117</v>
      </c>
      <c r="D47" s="236" t="s">
        <v>102</v>
      </c>
      <c r="E47" s="126"/>
      <c r="F47" s="127"/>
      <c r="G47" s="128"/>
      <c r="H47" s="129" t="s">
        <v>72</v>
      </c>
      <c r="I47" s="130"/>
      <c r="J47" s="131" t="b">
        <v>1</v>
      </c>
      <c r="K47" s="86"/>
      <c r="L47" s="123"/>
      <c r="M47" s="8" t="s">
        <v>36</v>
      </c>
      <c r="N47" s="213" t="str">
        <f>IF(LEN(J39)&gt;0,J39,"")</f>
        <v/>
      </c>
      <c r="O47" s="60"/>
    </row>
    <row r="48" spans="1:20" ht="54.75" hidden="1" customHeight="1">
      <c r="B48" s="224" t="s">
        <v>96</v>
      </c>
      <c r="C48" s="237" t="s">
        <v>118</v>
      </c>
      <c r="D48" s="87"/>
      <c r="E48" s="238" t="s">
        <v>119</v>
      </c>
      <c r="F48" s="233" t="s">
        <v>102</v>
      </c>
      <c r="G48" s="239" t="s">
        <v>120</v>
      </c>
      <c r="H48" s="233" t="s">
        <v>102</v>
      </c>
      <c r="I48" s="240" t="str">
        <f>IF(LEN(F48&amp;H48)&gt;1,"","　※ 必ず入力して"&amp;CHAR(10)&amp;"　　ください")</f>
        <v/>
      </c>
      <c r="J48" s="241"/>
      <c r="K48" s="242"/>
      <c r="M48" s="8" t="s">
        <v>37</v>
      </c>
      <c r="N48" s="213" t="str">
        <f>IF(LEN(D40)&gt;0,D40,"")</f>
        <v/>
      </c>
      <c r="O48" s="60"/>
    </row>
    <row r="49" spans="1:18" ht="21" hidden="1" customHeight="1">
      <c r="A49" s="48" t="s">
        <v>102</v>
      </c>
      <c r="B49" s="224" t="s">
        <v>96</v>
      </c>
      <c r="C49" s="237" t="s">
        <v>121</v>
      </c>
      <c r="D49" s="243" t="s">
        <v>97</v>
      </c>
      <c r="E49" s="244"/>
      <c r="F49" s="244"/>
      <c r="G49" s="245"/>
      <c r="H49" s="245"/>
      <c r="I49" s="245"/>
      <c r="J49" s="245"/>
      <c r="K49" s="246"/>
      <c r="M49" s="8" t="s">
        <v>38</v>
      </c>
      <c r="N49" s="213" t="str">
        <f>IF(LEN(J40)&gt;0,J40,"")</f>
        <v/>
      </c>
      <c r="O49" s="60"/>
    </row>
    <row r="50" spans="1:18" ht="19.5" hidden="1" customHeight="1">
      <c r="B50" s="224" t="s">
        <v>96</v>
      </c>
      <c r="C50" s="5" t="s">
        <v>50</v>
      </c>
      <c r="D50" s="247" t="s">
        <v>102</v>
      </c>
      <c r="E50" s="201"/>
      <c r="F50" s="248"/>
      <c r="G50" s="249"/>
      <c r="H50" s="250"/>
      <c r="I50" s="251"/>
      <c r="J50" s="221" t="b">
        <v>1</v>
      </c>
      <c r="K50" s="70"/>
      <c r="L50" s="123"/>
      <c r="M50" s="5" t="s">
        <v>39</v>
      </c>
      <c r="N50" s="213" t="str">
        <f>IF($G$42="１年以内に異動する予定",N101&amp;"",N101)</f>
        <v>-</v>
      </c>
      <c r="O50" s="60"/>
    </row>
    <row r="51" spans="1:18" ht="19.5" hidden="1" customHeight="1">
      <c r="B51" s="252" t="s">
        <v>96</v>
      </c>
      <c r="C51" s="225" t="s">
        <v>122</v>
      </c>
      <c r="D51" s="226"/>
      <c r="E51" s="227"/>
      <c r="F51" s="253" t="s">
        <v>102</v>
      </c>
      <c r="G51" s="254"/>
      <c r="H51" s="254"/>
      <c r="I51" s="254"/>
      <c r="J51" s="254"/>
      <c r="K51" s="70"/>
      <c r="L51" s="255"/>
      <c r="M51" s="5" t="s">
        <v>40</v>
      </c>
      <c r="N51" s="213" t="str">
        <f t="shared" ref="N51:N52" si="8">IF($G$42="１年以内に異動する予定",N102&amp;"",N102)</f>
        <v>-</v>
      </c>
      <c r="O51" s="60"/>
    </row>
    <row r="52" spans="1:18" ht="19.5" hidden="1" customHeight="1">
      <c r="B52" s="224" t="s">
        <v>96</v>
      </c>
      <c r="C52" s="5" t="s">
        <v>52</v>
      </c>
      <c r="D52" s="247" t="s">
        <v>97</v>
      </c>
      <c r="E52" s="201"/>
      <c r="F52" s="248"/>
      <c r="G52" s="249"/>
      <c r="H52" s="250"/>
      <c r="I52" s="251"/>
      <c r="J52" s="221" t="b">
        <v>1</v>
      </c>
      <c r="K52" s="222"/>
      <c r="L52" s="255"/>
      <c r="M52" s="5" t="s">
        <v>41</v>
      </c>
      <c r="N52" s="213" t="str">
        <f t="shared" si="8"/>
        <v>-</v>
      </c>
      <c r="O52" s="113"/>
      <c r="R52" s="114"/>
    </row>
    <row r="53" spans="1:18" ht="19.5" hidden="1" customHeight="1">
      <c r="B53" s="252"/>
      <c r="C53" s="5" t="s">
        <v>53</v>
      </c>
      <c r="D53" s="256" t="s">
        <v>97</v>
      </c>
      <c r="E53" s="183"/>
      <c r="F53" s="183"/>
      <c r="G53" s="183"/>
      <c r="H53" s="183"/>
      <c r="I53" s="183"/>
      <c r="J53" s="183"/>
      <c r="K53" s="257"/>
      <c r="M53" s="9" t="s">
        <v>42</v>
      </c>
      <c r="N53" s="213" t="str">
        <f>IF(LEN(F46)&gt;0,F46,"")</f>
        <v>＊＊＊</v>
      </c>
      <c r="O53" s="113"/>
      <c r="R53" s="114"/>
    </row>
    <row r="54" spans="1:18" ht="19.5" hidden="1" customHeight="1">
      <c r="A54" s="48">
        <v>0</v>
      </c>
      <c r="B54" s="224" t="s">
        <v>96</v>
      </c>
      <c r="C54" s="14" t="s">
        <v>123</v>
      </c>
      <c r="D54" s="247" t="s">
        <v>97</v>
      </c>
      <c r="E54" s="201"/>
      <c r="F54" s="219"/>
      <c r="G54" s="249"/>
      <c r="H54" s="250"/>
      <c r="I54" s="251"/>
      <c r="J54" s="221" t="b">
        <v>1</v>
      </c>
      <c r="K54" s="222"/>
      <c r="M54" s="10" t="s">
        <v>43</v>
      </c>
      <c r="N54" s="213" t="str">
        <f>IF(LEN(H46)&gt;0,H46,"")</f>
        <v>＊＊＊</v>
      </c>
      <c r="O54" s="113"/>
      <c r="R54" s="114"/>
    </row>
    <row r="55" spans="1:18" ht="19.5" hidden="1" customHeight="1">
      <c r="B55" s="252" t="s">
        <v>96</v>
      </c>
      <c r="C55" s="5" t="s">
        <v>54</v>
      </c>
      <c r="D55" s="258" t="s">
        <v>97</v>
      </c>
      <c r="E55" s="259"/>
      <c r="F55" s="259"/>
      <c r="G55" s="259"/>
      <c r="H55" s="259"/>
      <c r="I55" s="259"/>
      <c r="J55" s="259"/>
      <c r="K55" s="235"/>
      <c r="M55" s="11" t="s">
        <v>44</v>
      </c>
      <c r="N55" s="213" t="str">
        <f>IF(LEN(J46)&gt;0,J46,"")</f>
        <v>＊＊＊</v>
      </c>
      <c r="O55" s="113"/>
      <c r="R55" s="114"/>
    </row>
    <row r="56" spans="1:18" ht="19.5" hidden="1" customHeight="1">
      <c r="B56" s="224" t="s">
        <v>96</v>
      </c>
      <c r="C56" s="5" t="s">
        <v>55</v>
      </c>
      <c r="D56" s="260" t="s">
        <v>102</v>
      </c>
      <c r="E56" s="201"/>
      <c r="F56" s="201"/>
      <c r="G56" s="249"/>
      <c r="H56" s="250"/>
      <c r="I56" s="130" t="s">
        <v>72</v>
      </c>
      <c r="J56" s="131" t="b">
        <v>1</v>
      </c>
      <c r="K56" s="86"/>
      <c r="L56" s="255"/>
      <c r="M56" s="4" t="s">
        <v>45</v>
      </c>
      <c r="N56" s="213" t="str">
        <f>IF(LEN(D47)&gt;0,D47,"")</f>
        <v>＊＊＊</v>
      </c>
      <c r="O56" s="113"/>
      <c r="R56" s="114"/>
    </row>
    <row r="57" spans="1:18" ht="19.5" hidden="1" customHeight="1">
      <c r="B57" s="224" t="s">
        <v>96</v>
      </c>
      <c r="C57" s="5" t="s">
        <v>56</v>
      </c>
      <c r="D57" s="261"/>
      <c r="E57" s="85"/>
      <c r="F57" s="85"/>
      <c r="G57" s="262" t="s">
        <v>102</v>
      </c>
      <c r="H57" s="263" t="s">
        <v>92</v>
      </c>
      <c r="I57" s="264" t="s">
        <v>102</v>
      </c>
      <c r="J57" s="265" t="s">
        <v>124</v>
      </c>
      <c r="K57" s="266"/>
      <c r="L57" s="255"/>
      <c r="M57" s="4" t="s">
        <v>46</v>
      </c>
      <c r="N57" s="267" t="str">
        <f>IF(LEN(F48)&gt;0,F48,"")</f>
        <v>＊＊＊</v>
      </c>
      <c r="O57" s="113"/>
      <c r="R57" s="114"/>
    </row>
    <row r="58" spans="1:18" ht="19.5" hidden="1" customHeight="1">
      <c r="A58" s="48">
        <v>0</v>
      </c>
      <c r="B58" s="224" t="s">
        <v>96</v>
      </c>
      <c r="C58" s="5" t="s">
        <v>57</v>
      </c>
      <c r="D58" s="256" t="s">
        <v>97</v>
      </c>
      <c r="E58" s="183"/>
      <c r="F58" s="183"/>
      <c r="G58" s="183"/>
      <c r="H58" s="183"/>
      <c r="I58" s="183"/>
      <c r="J58" s="183"/>
      <c r="K58" s="268"/>
      <c r="L58" s="255"/>
      <c r="M58" s="4" t="s">
        <v>47</v>
      </c>
      <c r="N58" s="269" t="str">
        <f>IF(LEN(H48)&gt;0,H48,"")</f>
        <v>＊＊＊</v>
      </c>
      <c r="O58" s="113"/>
      <c r="R58" s="114"/>
    </row>
    <row r="59" spans="1:18" ht="19.5" hidden="1" customHeight="1">
      <c r="B59" s="224" t="s">
        <v>96</v>
      </c>
      <c r="C59" s="5" t="s">
        <v>125</v>
      </c>
      <c r="D59" s="270" t="s">
        <v>97</v>
      </c>
      <c r="E59" s="271"/>
      <c r="F59" s="272"/>
      <c r="G59" s="118"/>
      <c r="H59" s="119"/>
      <c r="I59" s="120"/>
      <c r="J59" s="121"/>
      <c r="K59" s="122"/>
      <c r="L59" s="255"/>
      <c r="M59" s="12" t="s">
        <v>48</v>
      </c>
      <c r="N59" s="273">
        <v>2025</v>
      </c>
      <c r="O59" s="113"/>
      <c r="R59" s="114"/>
    </row>
    <row r="60" spans="1:18" ht="19.5" hidden="1" customHeight="1">
      <c r="B60" s="224" t="s">
        <v>96</v>
      </c>
      <c r="C60" s="5" t="s">
        <v>59</v>
      </c>
      <c r="D60" s="258" t="s">
        <v>97</v>
      </c>
      <c r="E60" s="259"/>
      <c r="F60" s="259"/>
      <c r="G60" s="259"/>
      <c r="H60" s="259"/>
      <c r="I60" s="259"/>
      <c r="J60" s="259"/>
      <c r="K60" s="235"/>
      <c r="M60" s="13" t="s">
        <v>49</v>
      </c>
      <c r="N60" s="124" t="str">
        <f>IF(LEN(D49)&gt;0,D49,"")</f>
        <v>＊＊＊</v>
      </c>
      <c r="O60" s="113"/>
      <c r="R60" s="114"/>
    </row>
    <row r="61" spans="1:18" ht="19.5" hidden="1" customHeight="1">
      <c r="B61" s="224" t="s">
        <v>96</v>
      </c>
      <c r="C61" s="5" t="s">
        <v>60</v>
      </c>
      <c r="D61" s="256" t="s">
        <v>97</v>
      </c>
      <c r="E61" s="183"/>
      <c r="F61" s="183"/>
      <c r="G61" s="183"/>
      <c r="H61" s="183"/>
      <c r="I61" s="183"/>
      <c r="J61" s="183"/>
      <c r="K61" s="257"/>
      <c r="M61" s="5" t="s">
        <v>50</v>
      </c>
      <c r="N61" s="72" t="str">
        <f>IF(LEN(D50)&gt;0,D50,"")</f>
        <v>＊＊＊</v>
      </c>
      <c r="O61" s="113"/>
      <c r="R61" s="114"/>
    </row>
    <row r="62" spans="1:18" ht="34.5" hidden="1" customHeight="1">
      <c r="B62" s="224" t="s">
        <v>96</v>
      </c>
      <c r="C62" s="5" t="s">
        <v>61</v>
      </c>
      <c r="D62" s="256" t="s">
        <v>97</v>
      </c>
      <c r="E62" s="183"/>
      <c r="F62" s="183"/>
      <c r="G62" s="183"/>
      <c r="H62" s="183"/>
      <c r="I62" s="183"/>
      <c r="J62" s="183"/>
      <c r="K62" s="257"/>
      <c r="M62" s="5" t="s">
        <v>51</v>
      </c>
      <c r="N62" s="72" t="str">
        <f>IF(LEN(F51)&gt;0,F51,"")</f>
        <v>＊＊＊</v>
      </c>
      <c r="O62" s="113"/>
      <c r="P62" s="48"/>
      <c r="Q62" s="48"/>
      <c r="R62" s="114"/>
    </row>
    <row r="63" spans="1:18" ht="33" hidden="1" customHeight="1">
      <c r="B63" s="224" t="s">
        <v>96</v>
      </c>
      <c r="C63" s="5" t="s">
        <v>62</v>
      </c>
      <c r="D63" s="274" t="s">
        <v>97</v>
      </c>
      <c r="E63" s="275"/>
      <c r="F63" s="275"/>
      <c r="G63" s="275"/>
      <c r="H63" s="275"/>
      <c r="I63" s="275"/>
      <c r="J63" s="275"/>
      <c r="K63" s="276"/>
      <c r="M63" s="5" t="s">
        <v>52</v>
      </c>
      <c r="N63" s="72" t="str">
        <f>IF(LEN(D52)&gt;0,D52,"")</f>
        <v>＊＊＊</v>
      </c>
      <c r="O63" s="113"/>
      <c r="P63" s="48"/>
      <c r="Q63" s="48"/>
      <c r="R63" s="114"/>
    </row>
    <row r="64" spans="1:18" ht="22.5" hidden="1" customHeight="1">
      <c r="B64" s="224" t="s">
        <v>96</v>
      </c>
      <c r="C64" s="5" t="s">
        <v>58</v>
      </c>
      <c r="D64" s="277" t="s">
        <v>97</v>
      </c>
      <c r="E64" s="183"/>
      <c r="F64" s="278" t="s">
        <v>126</v>
      </c>
      <c r="G64" s="249"/>
      <c r="H64" s="250"/>
      <c r="I64" s="251"/>
      <c r="J64" s="221"/>
      <c r="K64" s="279"/>
      <c r="L64" s="280"/>
      <c r="M64" s="5" t="s">
        <v>53</v>
      </c>
      <c r="N64" s="72" t="str">
        <f>IF(LEN(D53)&gt;0,D53,"")</f>
        <v>＊＊＊</v>
      </c>
      <c r="O64" s="113"/>
      <c r="R64" s="114"/>
    </row>
    <row r="65" spans="2:20" ht="31.5" hidden="1" customHeight="1">
      <c r="B65" s="224" t="s">
        <v>96</v>
      </c>
      <c r="C65" s="281" t="s">
        <v>63</v>
      </c>
      <c r="D65" s="282" t="s">
        <v>97</v>
      </c>
      <c r="E65" s="283"/>
      <c r="F65" s="283"/>
      <c r="G65" s="283"/>
      <c r="H65" s="283"/>
      <c r="I65" s="283"/>
      <c r="J65" s="283"/>
      <c r="K65" s="177"/>
      <c r="M65" s="5" t="s">
        <v>54</v>
      </c>
      <c r="N65" s="72" t="str">
        <f>IF(LEN(D54)&gt;0,D54,"")</f>
        <v>＊＊＊</v>
      </c>
      <c r="O65" s="113"/>
    </row>
    <row r="66" spans="2:20" ht="22.5" hidden="1" customHeight="1">
      <c r="B66" s="224" t="s">
        <v>96</v>
      </c>
      <c r="C66" s="281"/>
      <c r="D66" s="284" t="s">
        <v>97</v>
      </c>
      <c r="E66" s="158"/>
      <c r="F66" s="158"/>
      <c r="G66" s="158"/>
      <c r="H66" s="158"/>
      <c r="I66" s="158"/>
      <c r="J66" s="158"/>
      <c r="K66" s="94"/>
      <c r="L66" s="280"/>
      <c r="M66" s="5" t="s">
        <v>55</v>
      </c>
      <c r="N66" s="72" t="str">
        <f>IF(LEN(D55)&gt;0,D55,"")</f>
        <v>＊＊＊</v>
      </c>
      <c r="O66" s="113"/>
      <c r="P66" s="48"/>
    </row>
    <row r="67" spans="2:20" ht="38.25" hidden="1" customHeight="1">
      <c r="B67" s="224" t="s">
        <v>96</v>
      </c>
      <c r="C67" s="6" t="s">
        <v>97</v>
      </c>
      <c r="D67" s="285" t="s">
        <v>97</v>
      </c>
      <c r="E67" s="286"/>
      <c r="F67" s="286"/>
      <c r="G67" s="286"/>
      <c r="H67" s="286"/>
      <c r="I67" s="286"/>
      <c r="J67" s="286"/>
      <c r="K67" s="94"/>
      <c r="L67" s="280"/>
      <c r="M67" s="5" t="s">
        <v>55</v>
      </c>
      <c r="N67" s="72" t="str">
        <f>IF(LEN(D56)&gt;0,D56,"")</f>
        <v>＊＊＊</v>
      </c>
      <c r="O67" s="113"/>
      <c r="P67" s="48"/>
    </row>
    <row r="68" spans="2:20" ht="22.5" hidden="1" customHeight="1">
      <c r="B68" s="224" t="s">
        <v>96</v>
      </c>
      <c r="C68" s="6" t="s">
        <v>97</v>
      </c>
      <c r="D68" s="285" t="s">
        <v>97</v>
      </c>
      <c r="E68" s="286"/>
      <c r="F68" s="286"/>
      <c r="G68" s="286"/>
      <c r="H68" s="286"/>
      <c r="I68" s="286"/>
      <c r="J68" s="286"/>
      <c r="K68" s="94"/>
      <c r="L68" s="280"/>
      <c r="M68" s="14" t="s">
        <v>56</v>
      </c>
      <c r="N68" s="287" t="str">
        <f>IF(LEN(G57)&gt;0,I57,"")</f>
        <v>＊＊＊</v>
      </c>
      <c r="O68" s="113"/>
      <c r="P68" s="48"/>
    </row>
    <row r="69" spans="2:20" ht="47.25" hidden="1" customHeight="1">
      <c r="B69" s="224" t="s">
        <v>96</v>
      </c>
      <c r="C69" s="6" t="s">
        <v>97</v>
      </c>
      <c r="D69" s="285" t="s">
        <v>97</v>
      </c>
      <c r="E69" s="286"/>
      <c r="F69" s="286"/>
      <c r="G69" s="286"/>
      <c r="H69" s="286"/>
      <c r="I69" s="286"/>
      <c r="J69" s="286"/>
      <c r="K69" s="94"/>
      <c r="L69" s="288"/>
      <c r="M69" s="14" t="s">
        <v>56</v>
      </c>
      <c r="N69" s="287" t="str">
        <f>IF(LEN(I57)&gt;0,I57,"")</f>
        <v>＊＊＊</v>
      </c>
      <c r="O69" s="113"/>
      <c r="P69" s="48"/>
      <c r="T69" s="223"/>
    </row>
    <row r="70" spans="2:20" ht="22.5" hidden="1" customHeight="1">
      <c r="B70" s="224" t="s">
        <v>96</v>
      </c>
      <c r="C70" s="237" t="s">
        <v>127</v>
      </c>
      <c r="D70" s="289" t="s">
        <v>97</v>
      </c>
      <c r="E70" s="290"/>
      <c r="F70" s="290"/>
      <c r="G70" s="290"/>
      <c r="H70" s="290"/>
      <c r="I70" s="290"/>
      <c r="J70" s="290"/>
      <c r="K70" s="291"/>
      <c r="L70" s="288"/>
      <c r="M70" s="5" t="s">
        <v>57</v>
      </c>
      <c r="N70" s="72" t="str">
        <f>IF(LEN(D58)&gt;0,D58,"")</f>
        <v>＊＊＊</v>
      </c>
      <c r="O70" s="113"/>
      <c r="P70" s="48"/>
      <c r="T70" s="223"/>
    </row>
    <row r="71" spans="2:20" ht="38.25" hidden="1" customHeight="1">
      <c r="B71" s="224" t="s">
        <v>96</v>
      </c>
      <c r="C71" s="6" t="s">
        <v>128</v>
      </c>
      <c r="D71" s="292" t="s">
        <v>97</v>
      </c>
      <c r="E71" s="293"/>
      <c r="F71" s="293"/>
      <c r="G71" s="293"/>
      <c r="H71" s="293"/>
      <c r="I71" s="293"/>
      <c r="J71" s="293"/>
      <c r="K71" s="294"/>
      <c r="L71" s="288"/>
      <c r="M71" s="5" t="s">
        <v>129</v>
      </c>
      <c r="N71" s="72" t="str">
        <f t="shared" ref="N71:N74" si="9">IF(LEN(D59)&gt;0,D59,"")</f>
        <v>＊＊＊</v>
      </c>
      <c r="O71" s="113"/>
      <c r="P71" s="48"/>
    </row>
    <row r="72" spans="2:20" ht="22.5" hidden="1" customHeight="1">
      <c r="B72" s="224" t="s">
        <v>96</v>
      </c>
      <c r="C72" s="5" t="s">
        <v>130</v>
      </c>
      <c r="D72" s="247" t="s">
        <v>97</v>
      </c>
      <c r="E72" s="201"/>
      <c r="F72" s="201"/>
      <c r="G72" s="249"/>
      <c r="H72" s="250"/>
      <c r="I72" s="251"/>
      <c r="J72" s="221" t="b">
        <v>1</v>
      </c>
      <c r="K72" s="295"/>
      <c r="L72" s="288"/>
      <c r="M72" s="5" t="s">
        <v>59</v>
      </c>
      <c r="N72" s="72" t="str">
        <f t="shared" si="9"/>
        <v>＊＊＊</v>
      </c>
      <c r="O72" s="113"/>
      <c r="P72" s="48"/>
    </row>
    <row r="73" spans="2:20" ht="22.5" hidden="1" customHeight="1">
      <c r="B73" s="252" t="s">
        <v>95</v>
      </c>
      <c r="C73" s="5" t="s">
        <v>131</v>
      </c>
      <c r="D73" s="256" t="s">
        <v>97</v>
      </c>
      <c r="E73" s="183"/>
      <c r="F73" s="183"/>
      <c r="G73" s="183"/>
      <c r="H73" s="183"/>
      <c r="I73" s="183"/>
      <c r="J73" s="183"/>
      <c r="K73" s="268"/>
      <c r="L73" s="288"/>
      <c r="M73" s="5" t="s">
        <v>60</v>
      </c>
      <c r="N73" s="72" t="str">
        <f t="shared" si="9"/>
        <v>＊＊＊</v>
      </c>
      <c r="O73" s="113"/>
      <c r="P73" s="71"/>
      <c r="Q73" s="71"/>
    </row>
    <row r="74" spans="2:20" ht="22.5" hidden="1" customHeight="1">
      <c r="B74" s="224" t="s">
        <v>96</v>
      </c>
      <c r="C74" s="5" t="s">
        <v>132</v>
      </c>
      <c r="D74" s="260" t="s">
        <v>97</v>
      </c>
      <c r="E74" s="201"/>
      <c r="F74" s="201"/>
      <c r="G74" s="249"/>
      <c r="H74" s="250"/>
      <c r="I74" s="251"/>
      <c r="J74" s="221" t="b">
        <v>1</v>
      </c>
      <c r="K74" s="222"/>
      <c r="L74" s="288"/>
      <c r="M74" s="5" t="s">
        <v>61</v>
      </c>
      <c r="N74" s="72" t="str">
        <f t="shared" si="9"/>
        <v>＊＊＊</v>
      </c>
      <c r="O74" s="113"/>
      <c r="P74" s="48"/>
    </row>
    <row r="75" spans="2:20" ht="22.5" hidden="1" customHeight="1">
      <c r="B75" s="252" t="s">
        <v>96</v>
      </c>
      <c r="C75" s="5" t="s">
        <v>133</v>
      </c>
      <c r="D75" s="256" t="s">
        <v>97</v>
      </c>
      <c r="E75" s="183"/>
      <c r="F75" s="183"/>
      <c r="G75" s="183"/>
      <c r="H75" s="183"/>
      <c r="I75" s="183"/>
      <c r="J75" s="183"/>
      <c r="K75" s="268"/>
      <c r="L75" s="288"/>
      <c r="M75" s="5" t="s">
        <v>62</v>
      </c>
      <c r="N75" s="72" t="str">
        <f>IF(LEN(D63)&gt;0,D63,"")</f>
        <v>＊＊＊</v>
      </c>
      <c r="O75" s="113"/>
      <c r="P75" s="48"/>
    </row>
    <row r="76" spans="2:20" ht="22.5" customHeight="1">
      <c r="B76" s="224" t="s">
        <v>95</v>
      </c>
      <c r="C76" s="296" t="s">
        <v>134</v>
      </c>
      <c r="D76" s="260"/>
      <c r="E76" s="201"/>
      <c r="F76" s="201"/>
      <c r="G76" s="249"/>
      <c r="H76" s="250"/>
      <c r="I76" s="251"/>
      <c r="J76" s="221" t="b">
        <v>1</v>
      </c>
      <c r="K76" s="297" t="str">
        <f>IF(M102=1,"※1 参照","※ 参照")</f>
        <v>※1 参照</v>
      </c>
      <c r="L76" s="288"/>
      <c r="M76" s="5" t="s">
        <v>58</v>
      </c>
      <c r="N76" s="72" t="str">
        <f>IF(LEN(D64)&gt;0,D64,"")</f>
        <v>＊＊＊</v>
      </c>
      <c r="O76" s="113"/>
      <c r="P76" s="48"/>
    </row>
    <row r="77" spans="2:20" ht="22.5" customHeight="1">
      <c r="B77" s="224" t="s">
        <v>95</v>
      </c>
      <c r="C77" s="296" t="s">
        <v>135</v>
      </c>
      <c r="D77" s="260"/>
      <c r="E77" s="201"/>
      <c r="F77" s="201"/>
      <c r="G77" s="249"/>
      <c r="H77" s="250"/>
      <c r="I77" s="251"/>
      <c r="J77" s="221" t="b">
        <v>1</v>
      </c>
      <c r="K77" s="297" t="str">
        <f>IF(M102=1,"※2 参照","※ 参照")</f>
        <v>※2 参照</v>
      </c>
      <c r="L77" s="288"/>
      <c r="M77" s="15" t="s">
        <v>63</v>
      </c>
      <c r="N77" s="72" t="str">
        <f t="shared" ref="N77" si="10">IF(LEN(D65)&gt;0,D65,"")</f>
        <v>＊＊＊</v>
      </c>
      <c r="O77" s="113"/>
      <c r="P77" s="48"/>
    </row>
    <row r="78" spans="2:20" ht="22.5" hidden="1" customHeight="1">
      <c r="B78" s="224" t="s">
        <v>96</v>
      </c>
      <c r="C78" s="296" t="s">
        <v>136</v>
      </c>
      <c r="D78" s="260" t="s">
        <v>102</v>
      </c>
      <c r="E78" s="201"/>
      <c r="F78" s="201"/>
      <c r="G78" s="249"/>
      <c r="H78" s="250"/>
      <c r="I78" s="251"/>
      <c r="J78" s="221" t="b">
        <v>1</v>
      </c>
      <c r="K78" s="185"/>
      <c r="L78" s="288"/>
      <c r="M78" s="15" t="s">
        <v>64</v>
      </c>
      <c r="N78" s="72" t="str">
        <f>IF(LEN(D66)&gt;0,D66,"")</f>
        <v>＊＊＊</v>
      </c>
      <c r="O78" s="113"/>
      <c r="P78" s="48"/>
    </row>
    <row r="79" spans="2:20" ht="43.5" customHeight="1">
      <c r="B79" s="224" t="s">
        <v>95</v>
      </c>
      <c r="C79" s="5" t="s">
        <v>137</v>
      </c>
      <c r="D79" s="298"/>
      <c r="E79" s="299"/>
      <c r="F79" s="299"/>
      <c r="G79" s="299"/>
      <c r="H79" s="299"/>
      <c r="I79" s="299"/>
      <c r="J79" s="299"/>
      <c r="K79" s="300"/>
      <c r="L79" s="48"/>
      <c r="M79" s="16" t="s">
        <v>65</v>
      </c>
      <c r="N79" s="301" t="str">
        <f>IF(LEN(C67)&gt;0,C67,"")</f>
        <v>＊＊＊</v>
      </c>
      <c r="O79" s="113"/>
      <c r="P79" s="48"/>
    </row>
    <row r="80" spans="2:20" ht="12.75" customHeight="1">
      <c r="B80" s="302"/>
      <c r="D80" s="303"/>
      <c r="E80" s="304"/>
      <c r="F80" s="304"/>
      <c r="G80" s="304"/>
      <c r="H80" s="304"/>
      <c r="I80" s="304"/>
      <c r="J80" s="23"/>
      <c r="K80" s="305"/>
      <c r="M80" s="1">
        <v>66</v>
      </c>
      <c r="N80" s="301" t="str">
        <f>IF(LEN(D67)&gt;0,D67,"")</f>
        <v>＊＊＊</v>
      </c>
      <c r="O80" s="60"/>
    </row>
    <row r="81" spans="2:15" ht="15" customHeight="1">
      <c r="B81" s="302"/>
      <c r="C81" s="306"/>
      <c r="D81" s="307"/>
      <c r="E81" s="307"/>
      <c r="F81" s="307"/>
      <c r="G81" s="307"/>
      <c r="H81" s="307"/>
      <c r="I81" s="307"/>
      <c r="J81" s="307"/>
      <c r="K81" s="307"/>
      <c r="M81" s="16" t="s">
        <v>66</v>
      </c>
      <c r="N81" s="301" t="str">
        <f>IF(LEN(C68)&gt;0,C68,"")</f>
        <v>＊＊＊</v>
      </c>
      <c r="O81" s="60"/>
    </row>
    <row r="82" spans="2:15" ht="12.75" customHeight="1">
      <c r="B82" s="302"/>
      <c r="C82" s="308" t="str">
        <f>IF(M102=1,"※1 個人情報の取扱いについて","※個人情報の取扱いについて")</f>
        <v>※1 個人情報の取扱いについて</v>
      </c>
      <c r="D82" s="309"/>
      <c r="E82" s="304"/>
      <c r="F82" s="304"/>
      <c r="G82" s="304"/>
      <c r="H82" s="304"/>
      <c r="I82" s="304"/>
      <c r="J82" s="23"/>
      <c r="K82" s="305"/>
      <c r="M82" s="1">
        <v>67</v>
      </c>
      <c r="N82" s="301" t="str">
        <f>IF(LEN(D68)&gt;0,D68,"")</f>
        <v>＊＊＊</v>
      </c>
      <c r="O82" s="60"/>
    </row>
    <row r="83" spans="2:15" ht="74.25" customHeight="1">
      <c r="B83" s="302"/>
      <c r="C83" s="310" t="s">
        <v>138</v>
      </c>
      <c r="D83" s="311"/>
      <c r="E83" s="311"/>
      <c r="F83" s="311"/>
      <c r="G83" s="311"/>
      <c r="H83" s="311"/>
      <c r="I83" s="311"/>
      <c r="J83" s="311"/>
      <c r="K83" s="312"/>
      <c r="M83" s="16" t="s">
        <v>67</v>
      </c>
      <c r="N83" s="301" t="str">
        <f>IF(LEN(C69)&gt;0,C70,"")</f>
        <v>当研修会への過去の申込回数</v>
      </c>
      <c r="O83" s="60"/>
    </row>
    <row r="84" spans="2:15" ht="17.25" customHeight="1">
      <c r="B84" s="302"/>
      <c r="C84" s="313" t="str">
        <f>IF(M102=1,"※2 研修データの２次利用について","※研修データの２次利用について")</f>
        <v>※2 研修データの２次利用について</v>
      </c>
      <c r="D84" s="313"/>
      <c r="E84" s="313"/>
      <c r="F84" s="313"/>
      <c r="G84" s="313"/>
      <c r="H84" s="313"/>
      <c r="I84" s="313"/>
      <c r="J84" s="313"/>
      <c r="K84" s="313"/>
      <c r="M84" s="1">
        <v>68</v>
      </c>
      <c r="N84" s="301" t="str">
        <f>IF(LEN(D69)&gt;0,D69,"")</f>
        <v>＊＊＊</v>
      </c>
      <c r="O84" s="60"/>
    </row>
    <row r="85" spans="2:15" ht="69" customHeight="1">
      <c r="B85" s="314"/>
      <c r="C85" s="310" t="s">
        <v>139</v>
      </c>
      <c r="D85" s="311"/>
      <c r="E85" s="311"/>
      <c r="F85" s="311"/>
      <c r="G85" s="311"/>
      <c r="H85" s="311"/>
      <c r="I85" s="311"/>
      <c r="J85" s="311"/>
      <c r="K85" s="312"/>
      <c r="M85" s="16" t="s">
        <v>140</v>
      </c>
      <c r="N85" s="315" t="s">
        <v>97</v>
      </c>
      <c r="O85" s="316"/>
    </row>
    <row r="86" spans="2:15" ht="6" customHeight="1">
      <c r="B86" s="314"/>
      <c r="D86" s="309"/>
      <c r="E86" s="304"/>
      <c r="F86" s="304"/>
      <c r="G86" s="304"/>
      <c r="H86" s="304"/>
      <c r="I86" s="304"/>
      <c r="J86" s="23"/>
      <c r="K86" s="305"/>
      <c r="M86" s="317" t="s">
        <v>141</v>
      </c>
      <c r="N86" s="315" t="str">
        <f>IF(LEN(D70)&gt;0,D70,"")</f>
        <v>＊＊＊</v>
      </c>
      <c r="O86" s="316"/>
    </row>
    <row r="87" spans="2:15" ht="37.5" customHeight="1">
      <c r="B87" s="314"/>
      <c r="C87" s="318" t="s">
        <v>142</v>
      </c>
      <c r="D87" s="318"/>
      <c r="E87" s="318"/>
      <c r="F87" s="318"/>
      <c r="G87" s="318"/>
      <c r="H87" s="318"/>
      <c r="I87" s="318"/>
      <c r="J87" s="318"/>
      <c r="K87" s="318"/>
      <c r="M87" s="15" t="s">
        <v>69</v>
      </c>
      <c r="N87" s="315" t="str">
        <f>IF(LEN(D71)&gt;0,D71,"")</f>
        <v>＊＊＊</v>
      </c>
      <c r="O87" s="316"/>
    </row>
    <row r="88" spans="2:15" ht="12.75" customHeight="1">
      <c r="B88" s="314"/>
      <c r="D88" s="309"/>
      <c r="E88" s="304"/>
      <c r="F88" s="304"/>
      <c r="G88" s="304"/>
      <c r="H88" s="304"/>
      <c r="I88" s="304"/>
      <c r="J88" s="23"/>
      <c r="K88" s="305"/>
      <c r="M88" s="5" t="s">
        <v>70</v>
      </c>
      <c r="N88" s="319" t="str">
        <f>IF(LEN(D72)&gt;0,D72,"")</f>
        <v>＊＊＊</v>
      </c>
      <c r="O88" s="316"/>
    </row>
    <row r="89" spans="2:15" ht="12.75" customHeight="1">
      <c r="B89" s="314"/>
      <c r="D89" s="320"/>
      <c r="J89" s="23"/>
      <c r="K89" s="23"/>
      <c r="M89" s="5" t="s">
        <v>71</v>
      </c>
      <c r="N89" s="319" t="str">
        <f>IF(LEN(D73)&gt;0,D73,"")</f>
        <v>＊＊＊</v>
      </c>
      <c r="O89" s="316"/>
    </row>
    <row r="90" spans="2:15" ht="12.75" customHeight="1">
      <c r="B90" s="314"/>
      <c r="C90" s="321"/>
      <c r="E90" s="322"/>
      <c r="F90" s="323"/>
      <c r="G90" s="323"/>
      <c r="H90" s="323"/>
      <c r="I90" s="323"/>
      <c r="J90" s="323"/>
      <c r="M90" s="5" t="s">
        <v>132</v>
      </c>
      <c r="N90" s="319" t="str">
        <f t="shared" ref="N90:N93" si="11">IF(LEN(D74)&gt;0,D74,"")</f>
        <v>＊＊＊</v>
      </c>
      <c r="O90" s="316"/>
    </row>
    <row r="91" spans="2:15" ht="87" hidden="1" customHeight="1">
      <c r="B91" s="314"/>
      <c r="C91" s="324"/>
      <c r="D91" s="325"/>
      <c r="E91" s="322"/>
      <c r="M91" s="5" t="s">
        <v>133</v>
      </c>
      <c r="N91" s="319" t="str">
        <f>IF(LEN(D75)&gt;0,D75,"")</f>
        <v>＊＊＊</v>
      </c>
      <c r="O91" s="316"/>
    </row>
    <row r="92" spans="2:15" ht="24" hidden="1">
      <c r="B92" s="314" t="s">
        <v>143</v>
      </c>
      <c r="C92" s="324"/>
      <c r="D92" s="325"/>
      <c r="E92" s="325"/>
      <c r="F92" s="323">
        <v>0</v>
      </c>
      <c r="G92" s="323">
        <v>0</v>
      </c>
      <c r="H92" s="323">
        <v>0</v>
      </c>
      <c r="I92" s="323">
        <v>0</v>
      </c>
      <c r="J92" s="323">
        <v>0</v>
      </c>
      <c r="M92" s="326" t="s">
        <v>134</v>
      </c>
      <c r="N92" s="319" t="str">
        <f>IF(LEN(D76)&gt;0,D76,"")</f>
        <v/>
      </c>
      <c r="O92" s="316"/>
    </row>
    <row r="93" spans="2:15" hidden="1">
      <c r="B93" s="314" t="s">
        <v>144</v>
      </c>
      <c r="C93" s="324"/>
      <c r="D93" s="327"/>
      <c r="F93" s="325">
        <v>100</v>
      </c>
      <c r="G93" s="325">
        <v>100</v>
      </c>
      <c r="H93" s="325">
        <v>100</v>
      </c>
      <c r="I93" s="23">
        <v>100</v>
      </c>
      <c r="J93" s="23">
        <v>100</v>
      </c>
      <c r="M93" s="326" t="s">
        <v>135</v>
      </c>
      <c r="N93" s="319" t="str">
        <f t="shared" si="11"/>
        <v/>
      </c>
      <c r="O93" s="316"/>
    </row>
    <row r="94" spans="2:15" hidden="1">
      <c r="B94" s="314" t="s">
        <v>145</v>
      </c>
      <c r="C94" s="324"/>
      <c r="D94" s="325"/>
      <c r="F94" s="328"/>
      <c r="G94" s="325"/>
      <c r="H94" s="325"/>
      <c r="J94" s="23"/>
      <c r="M94" s="326" t="s">
        <v>136</v>
      </c>
      <c r="N94" s="319" t="str">
        <f>IF(LEN(D78)&gt;0,D78,"")</f>
        <v>＊＊＊</v>
      </c>
      <c r="O94" s="316"/>
    </row>
    <row r="95" spans="2:15" hidden="1">
      <c r="B95" s="314" t="s">
        <v>146</v>
      </c>
      <c r="C95" s="324"/>
      <c r="D95" s="325"/>
      <c r="E95" s="325"/>
      <c r="F95" s="325"/>
      <c r="G95" s="325"/>
      <c r="H95" s="325"/>
      <c r="J95" s="23"/>
      <c r="M95" s="329" t="s">
        <v>137</v>
      </c>
      <c r="N95" s="319" t="str">
        <f>IF(LEN(D79)&gt;0,D79,"")</f>
        <v/>
      </c>
      <c r="O95" s="316"/>
    </row>
    <row r="96" spans="2:15" ht="14.25" hidden="1" customHeight="1">
      <c r="B96" s="314" t="s">
        <v>147</v>
      </c>
      <c r="C96" s="321"/>
      <c r="D96" s="322"/>
      <c r="E96" s="322"/>
      <c r="F96" s="322"/>
      <c r="G96" s="330"/>
      <c r="M96" s="1"/>
      <c r="N96" s="20"/>
      <c r="O96" s="316"/>
    </row>
    <row r="97" spans="2:14" ht="14.25" hidden="1" customHeight="1">
      <c r="B97" s="314" t="s">
        <v>148</v>
      </c>
      <c r="C97" s="322"/>
      <c r="D97" s="322"/>
      <c r="E97" s="331"/>
      <c r="I97" s="332"/>
      <c r="L97" s="23">
        <f>SUM(L9:L96)</f>
        <v>0</v>
      </c>
      <c r="M97" s="1"/>
      <c r="N97" s="20"/>
    </row>
    <row r="98" spans="2:14" ht="14.25" hidden="1" customHeight="1">
      <c r="B98" s="314" t="s">
        <v>149</v>
      </c>
      <c r="C98" s="322"/>
      <c r="D98" s="322"/>
      <c r="E98" s="331"/>
      <c r="I98" s="322"/>
      <c r="L98" s="23" t="str">
        <f>IF(L97&gt;0,IF(L9&gt;0,"姓 ","")&amp;IF(L10&gt;0,"名 ","")&amp;IF(L11&gt;0,"姓かな ","")&amp;IF(L12&gt;0,"名かな ","")&amp;IF(L13&gt;0,"勤務先 ","")&amp;IF(L15&gt;0,"現職種 ","")&amp;IF(L16&gt;0,"現職名（肩書） ","")&amp;"が改行されています。","")</f>
        <v/>
      </c>
      <c r="M98" s="1"/>
      <c r="N98" s="20"/>
    </row>
    <row r="99" spans="2:14" ht="14.25" hidden="1" customHeight="1">
      <c r="B99" s="314" t="s">
        <v>150</v>
      </c>
      <c r="C99" s="321"/>
      <c r="M99" s="1"/>
      <c r="N99" s="20"/>
    </row>
    <row r="100" spans="2:14" hidden="1">
      <c r="B100" s="314" t="s">
        <v>151</v>
      </c>
      <c r="C100" s="321"/>
      <c r="M100" s="1"/>
      <c r="N100" s="20"/>
    </row>
    <row r="101" spans="2:14" hidden="1">
      <c r="B101" s="314" t="s">
        <v>152</v>
      </c>
      <c r="C101" s="321"/>
      <c r="M101" s="46">
        <v>1</v>
      </c>
      <c r="N101" s="47" t="str">
        <f>IF(LEN(G42)&gt;0,IF(LEN(G43)&gt;0,G43,""),"-")</f>
        <v>-</v>
      </c>
    </row>
    <row r="102" spans="2:14" ht="12.75" hidden="1" customHeight="1">
      <c r="B102" s="314" t="s">
        <v>153</v>
      </c>
      <c r="C102" s="321"/>
      <c r="M102" s="1">
        <v>1</v>
      </c>
      <c r="N102" s="47" t="str">
        <f>IF(LEN(G42)&gt;0,IF(LEN(G44)&gt;0,G44,""),"-")</f>
        <v>-</v>
      </c>
    </row>
    <row r="103" spans="2:14" ht="12.75" hidden="1" customHeight="1">
      <c r="B103" s="314" t="s">
        <v>154</v>
      </c>
      <c r="C103" s="321"/>
      <c r="M103" s="1">
        <v>0</v>
      </c>
      <c r="N103" s="47" t="str">
        <f>IF(LEN(G42)&gt;0,IF(LEN(G45)&gt;0,G45,""),"-")</f>
        <v>-</v>
      </c>
    </row>
    <row r="104" spans="2:14" ht="12.75" hidden="1" customHeight="1">
      <c r="B104" s="314" t="s">
        <v>155</v>
      </c>
      <c r="C104" s="321"/>
      <c r="M104" s="1"/>
      <c r="N104" s="20"/>
    </row>
    <row r="105" spans="2:14" ht="12.75" hidden="1" customHeight="1">
      <c r="B105" s="314" t="s">
        <v>156</v>
      </c>
      <c r="C105" s="321"/>
      <c r="H105" s="23" t="s">
        <v>157</v>
      </c>
      <c r="J105" s="23" t="s">
        <v>158</v>
      </c>
      <c r="K105" s="23" t="s">
        <v>159</v>
      </c>
      <c r="M105" s="1"/>
      <c r="N105" s="20"/>
    </row>
    <row r="106" spans="2:14" ht="12.75" hidden="1" customHeight="1">
      <c r="B106" s="314" t="s">
        <v>160</v>
      </c>
      <c r="C106" s="321"/>
      <c r="H106" s="23" t="s">
        <v>159</v>
      </c>
      <c r="J106" s="223" t="s">
        <v>161</v>
      </c>
      <c r="K106" s="23" t="s">
        <v>162</v>
      </c>
      <c r="L106" s="23" t="s">
        <v>162</v>
      </c>
      <c r="M106" s="1"/>
      <c r="N106" s="20"/>
    </row>
    <row r="107" spans="2:14" ht="12.75" hidden="1" customHeight="1">
      <c r="B107" s="314" t="s">
        <v>163</v>
      </c>
      <c r="C107" s="321"/>
      <c r="H107" s="23" t="s">
        <v>164</v>
      </c>
      <c r="J107" s="223" t="s">
        <v>165</v>
      </c>
      <c r="K107" s="23" t="s">
        <v>166</v>
      </c>
      <c r="L107" s="23" t="s">
        <v>166</v>
      </c>
      <c r="M107" s="1"/>
      <c r="N107" s="20"/>
    </row>
    <row r="108" spans="2:14" ht="12.75" hidden="1" customHeight="1">
      <c r="B108" s="314" t="s">
        <v>167</v>
      </c>
      <c r="C108" s="321"/>
      <c r="J108" s="223" t="s">
        <v>168</v>
      </c>
      <c r="K108" s="223" t="s">
        <v>169</v>
      </c>
      <c r="L108" s="223" t="s">
        <v>170</v>
      </c>
      <c r="M108" s="23"/>
      <c r="N108" s="23"/>
    </row>
    <row r="109" spans="2:14" ht="12.75" hidden="1" customHeight="1">
      <c r="B109" s="314" t="s">
        <v>171</v>
      </c>
      <c r="C109" s="321"/>
      <c r="J109" s="223" t="s">
        <v>172</v>
      </c>
      <c r="K109" s="223" t="s">
        <v>173</v>
      </c>
      <c r="L109" s="223" t="s">
        <v>170</v>
      </c>
      <c r="M109" s="23"/>
      <c r="N109" s="23"/>
    </row>
    <row r="110" spans="2:14" ht="12.75" hidden="1" customHeight="1">
      <c r="B110" s="314" t="s">
        <v>174</v>
      </c>
      <c r="C110" s="321"/>
      <c r="H110" s="23" t="s">
        <v>164</v>
      </c>
      <c r="J110" s="333" t="s">
        <v>175</v>
      </c>
      <c r="K110" s="223" t="s">
        <v>175</v>
      </c>
      <c r="L110" s="223" t="s">
        <v>176</v>
      </c>
      <c r="M110" s="23"/>
      <c r="N110" s="23"/>
    </row>
    <row r="111" spans="2:14" ht="12.75" hidden="1" customHeight="1">
      <c r="B111" s="314" t="s">
        <v>177</v>
      </c>
      <c r="C111" s="321"/>
      <c r="M111" s="23"/>
      <c r="N111" s="23"/>
    </row>
    <row r="112" spans="2:14" ht="12.75" hidden="1" customHeight="1">
      <c r="B112" s="314" t="s">
        <v>178</v>
      </c>
      <c r="C112" s="321"/>
      <c r="M112" s="23"/>
      <c r="N112" s="23"/>
    </row>
    <row r="113" spans="2:14" ht="12.75" hidden="1" customHeight="1">
      <c r="B113" s="314" t="s">
        <v>179</v>
      </c>
      <c r="C113" s="321"/>
      <c r="M113" s="23"/>
      <c r="N113" s="23"/>
    </row>
    <row r="114" spans="2:14" ht="12.75" hidden="1" customHeight="1">
      <c r="B114" s="314" t="s">
        <v>180</v>
      </c>
      <c r="C114" s="321"/>
      <c r="M114" s="23"/>
      <c r="N114" s="23"/>
    </row>
    <row r="115" spans="2:14" ht="12.75" hidden="1" customHeight="1">
      <c r="B115" s="314" t="s">
        <v>181</v>
      </c>
      <c r="C115" s="321"/>
      <c r="M115" s="23"/>
      <c r="N115" s="23"/>
    </row>
    <row r="116" spans="2:14" ht="12.75" hidden="1" customHeight="1">
      <c r="B116" s="314" t="s">
        <v>182</v>
      </c>
      <c r="C116" s="321"/>
      <c r="M116" s="23"/>
      <c r="N116" s="23"/>
    </row>
    <row r="117" spans="2:14" ht="12.75" hidden="1" customHeight="1">
      <c r="B117" s="314" t="s">
        <v>183</v>
      </c>
      <c r="C117" s="321"/>
      <c r="M117" s="23"/>
      <c r="N117" s="23"/>
    </row>
    <row r="118" spans="2:14" ht="12.75" hidden="1" customHeight="1">
      <c r="B118" s="314" t="s">
        <v>184</v>
      </c>
      <c r="C118" s="321"/>
      <c r="M118" s="23"/>
      <c r="N118" s="23"/>
    </row>
    <row r="119" spans="2:14" ht="12.75" hidden="1" customHeight="1">
      <c r="B119" s="314" t="s">
        <v>185</v>
      </c>
      <c r="C119" s="321"/>
      <c r="M119" s="23"/>
      <c r="N119" s="23"/>
    </row>
    <row r="120" spans="2:14" ht="12.75" hidden="1" customHeight="1">
      <c r="B120" s="314" t="s">
        <v>186</v>
      </c>
      <c r="C120" s="321"/>
      <c r="D120" s="23">
        <v>1</v>
      </c>
      <c r="E120" s="23" t="s">
        <v>187</v>
      </c>
    </row>
    <row r="121" spans="2:14" ht="12.75" hidden="1" customHeight="1">
      <c r="B121" s="314" t="s">
        <v>188</v>
      </c>
      <c r="C121" s="321"/>
      <c r="D121" s="23">
        <v>2</v>
      </c>
      <c r="E121" s="23" t="s">
        <v>189</v>
      </c>
    </row>
    <row r="122" spans="2:14" ht="12.75" hidden="1" customHeight="1">
      <c r="B122" s="314" t="s">
        <v>190</v>
      </c>
      <c r="C122" s="321"/>
      <c r="E122" s="108"/>
    </row>
    <row r="123" spans="2:14" ht="12.75" hidden="1" customHeight="1">
      <c r="B123" s="314" t="s">
        <v>191</v>
      </c>
      <c r="C123" s="321"/>
    </row>
    <row r="124" spans="2:14" ht="12.75" hidden="1" customHeight="1">
      <c r="B124" s="314" t="s">
        <v>192</v>
      </c>
      <c r="C124" s="321"/>
    </row>
    <row r="125" spans="2:14" ht="12.75" hidden="1" customHeight="1">
      <c r="B125" s="314" t="s">
        <v>193</v>
      </c>
      <c r="C125" s="321"/>
    </row>
    <row r="126" spans="2:14" ht="12.75" hidden="1" customHeight="1">
      <c r="B126" s="314" t="s">
        <v>194</v>
      </c>
      <c r="C126" s="321"/>
    </row>
    <row r="127" spans="2:14" ht="12.75" hidden="1" customHeight="1">
      <c r="B127" s="314" t="s">
        <v>195</v>
      </c>
      <c r="C127" s="321"/>
    </row>
    <row r="128" spans="2:14" ht="12.75" hidden="1" customHeight="1">
      <c r="B128" s="314" t="s">
        <v>196</v>
      </c>
      <c r="C128" s="321"/>
    </row>
    <row r="129" spans="2:11" ht="12.75" hidden="1" customHeight="1">
      <c r="B129" s="314" t="s">
        <v>197</v>
      </c>
      <c r="C129" s="321"/>
    </row>
    <row r="130" spans="2:11" ht="12.75" hidden="1" customHeight="1">
      <c r="B130" s="314" t="s">
        <v>198</v>
      </c>
      <c r="C130" s="321"/>
    </row>
    <row r="131" spans="2:11" ht="12.75" hidden="1" customHeight="1">
      <c r="B131" s="314" t="s">
        <v>199</v>
      </c>
      <c r="C131" s="321"/>
    </row>
    <row r="132" spans="2:11" ht="12.75" hidden="1" customHeight="1">
      <c r="B132" s="314" t="s">
        <v>200</v>
      </c>
      <c r="C132" s="321"/>
    </row>
    <row r="133" spans="2:11" ht="12.75" hidden="1" customHeight="1">
      <c r="B133" s="314" t="s">
        <v>201</v>
      </c>
      <c r="C133" s="321"/>
    </row>
    <row r="134" spans="2:11" ht="12.75" hidden="1" customHeight="1">
      <c r="B134" s="314" t="s">
        <v>202</v>
      </c>
      <c r="C134" s="321"/>
    </row>
    <row r="135" spans="2:11" ht="12.75" hidden="1" customHeight="1">
      <c r="B135" s="314" t="s">
        <v>203</v>
      </c>
      <c r="C135" s="321"/>
      <c r="D135" s="23" t="s">
        <v>204</v>
      </c>
    </row>
    <row r="136" spans="2:11" ht="12.75" hidden="1" customHeight="1">
      <c r="B136" s="314" t="s">
        <v>205</v>
      </c>
      <c r="C136" s="321"/>
      <c r="D136" s="334"/>
      <c r="E136" s="335"/>
      <c r="F136" s="336"/>
      <c r="G136" s="336"/>
      <c r="H136" s="107"/>
    </row>
    <row r="137" spans="2:11" ht="12.75" hidden="1" customHeight="1">
      <c r="B137" s="314" t="s">
        <v>206</v>
      </c>
      <c r="C137" s="321"/>
      <c r="D137" s="334"/>
      <c r="E137" s="335"/>
      <c r="F137" s="336"/>
      <c r="G137" s="336"/>
      <c r="H137" s="107"/>
      <c r="K137" s="71">
        <f>COUNTA(E120:E124)</f>
        <v>2</v>
      </c>
    </row>
    <row r="138" spans="2:11" ht="12.75" hidden="1" customHeight="1">
      <c r="B138" s="314" t="s">
        <v>207</v>
      </c>
      <c r="C138" s="321"/>
      <c r="D138" s="334"/>
      <c r="E138" s="335"/>
      <c r="F138" s="336"/>
      <c r="G138" s="336"/>
      <c r="H138" s="107"/>
    </row>
    <row r="139" spans="2:11" ht="12.75" hidden="1" customHeight="1">
      <c r="B139" s="321"/>
      <c r="C139" s="321"/>
      <c r="D139" s="334"/>
      <c r="E139" s="335"/>
      <c r="F139" s="336"/>
      <c r="G139" s="336"/>
      <c r="H139" s="107"/>
    </row>
    <row r="140" spans="2:11" ht="12.75" hidden="1" customHeight="1">
      <c r="B140" s="321"/>
      <c r="C140" s="321"/>
      <c r="D140" s="334"/>
      <c r="E140" s="335"/>
      <c r="F140" s="336"/>
      <c r="G140" s="336"/>
      <c r="H140" s="107"/>
    </row>
    <row r="141" spans="2:11" ht="12.75" hidden="1" customHeight="1">
      <c r="B141" s="321"/>
      <c r="C141" s="321"/>
      <c r="D141" s="334"/>
      <c r="E141" s="335"/>
      <c r="F141" s="336"/>
      <c r="G141" s="336"/>
      <c r="H141" s="107"/>
    </row>
    <row r="142" spans="2:11" ht="12.75" hidden="1" customHeight="1">
      <c r="B142" s="321"/>
      <c r="C142" s="321"/>
    </row>
    <row r="143" spans="2:11" ht="12.75" hidden="1" customHeight="1">
      <c r="B143" s="321"/>
      <c r="C143" s="321"/>
    </row>
    <row r="144" spans="2:11" ht="12.75" hidden="1" customHeight="1">
      <c r="B144" s="321"/>
      <c r="C144" s="321"/>
    </row>
    <row r="145" spans="2:11" ht="12.75" hidden="1" customHeight="1">
      <c r="B145" s="321"/>
      <c r="C145" s="321"/>
    </row>
    <row r="146" spans="2:11" ht="12.75" hidden="1" customHeight="1">
      <c r="B146" s="321"/>
      <c r="C146" s="321"/>
    </row>
    <row r="147" spans="2:11" ht="12.75" hidden="1" customHeight="1">
      <c r="B147" s="321"/>
      <c r="C147" s="321"/>
    </row>
    <row r="148" spans="2:11" ht="12.75" hidden="1" customHeight="1">
      <c r="B148" s="321"/>
      <c r="C148" s="321"/>
    </row>
    <row r="149" spans="2:11" ht="12.75" hidden="1" customHeight="1">
      <c r="B149" s="321"/>
      <c r="C149" s="321"/>
    </row>
    <row r="150" spans="2:11" ht="12.75" hidden="1" customHeight="1">
      <c r="B150" s="321"/>
      <c r="C150" s="321"/>
      <c r="K150" s="71">
        <f>COUNTA(D136:D141)</f>
        <v>0</v>
      </c>
    </row>
    <row r="151" spans="2:11" ht="12.75" hidden="1" customHeight="1">
      <c r="B151" s="321"/>
      <c r="C151" s="321"/>
    </row>
    <row r="152" spans="2:11" ht="12.75" hidden="1" customHeight="1">
      <c r="B152" s="321"/>
      <c r="C152" s="321"/>
    </row>
    <row r="153" spans="2:11" ht="12.75" hidden="1" customHeight="1">
      <c r="B153" s="321"/>
      <c r="C153" s="321"/>
    </row>
    <row r="154" spans="2:11" ht="12.75" hidden="1" customHeight="1">
      <c r="B154" s="321"/>
      <c r="C154" s="321"/>
    </row>
    <row r="155" spans="2:11" ht="12.75" hidden="1" customHeight="1">
      <c r="B155" s="321"/>
      <c r="C155" s="321"/>
    </row>
    <row r="156" spans="2:11" ht="12.75" hidden="1" customHeight="1">
      <c r="B156" s="321"/>
      <c r="C156" s="321"/>
    </row>
    <row r="157" spans="2:11" ht="12.75" hidden="1" customHeight="1">
      <c r="B157" s="321"/>
      <c r="C157" s="321"/>
    </row>
    <row r="158" spans="2:11" ht="12.75" hidden="1" customHeight="1">
      <c r="B158" s="321"/>
      <c r="C158" s="321"/>
    </row>
    <row r="159" spans="2:11" ht="12.75" hidden="1" customHeight="1">
      <c r="B159" s="321"/>
      <c r="C159" s="321"/>
    </row>
    <row r="160" spans="2:11" ht="12.75" hidden="1" customHeight="1">
      <c r="B160" s="321"/>
      <c r="C160" s="321"/>
    </row>
    <row r="161" spans="2:3" ht="12.75" hidden="1" customHeight="1">
      <c r="B161" s="321"/>
      <c r="C161" s="321"/>
    </row>
    <row r="162" spans="2:3" ht="12.75" hidden="1" customHeight="1">
      <c r="B162" s="321"/>
      <c r="C162" s="321"/>
    </row>
    <row r="163" spans="2:3" ht="12.75" hidden="1" customHeight="1">
      <c r="B163" s="321"/>
      <c r="C163" s="321"/>
    </row>
    <row r="164" spans="2:3" ht="12.75" hidden="1" customHeight="1">
      <c r="B164" s="321"/>
      <c r="C164" s="321"/>
    </row>
    <row r="165" spans="2:3" ht="12.75" hidden="1" customHeight="1">
      <c r="B165" s="321"/>
      <c r="C165" s="321"/>
    </row>
    <row r="166" spans="2:3" ht="12.75" hidden="1" customHeight="1">
      <c r="B166" s="321"/>
      <c r="C166" s="321"/>
    </row>
    <row r="167" spans="2:3" ht="12.75" hidden="1" customHeight="1">
      <c r="B167" s="321"/>
      <c r="C167" s="321"/>
    </row>
    <row r="168" spans="2:3" ht="12.75" hidden="1" customHeight="1">
      <c r="B168" s="321"/>
      <c r="C168" s="321"/>
    </row>
    <row r="169" spans="2:3" ht="12.75" hidden="1" customHeight="1">
      <c r="B169" s="321"/>
      <c r="C169" s="321"/>
    </row>
    <row r="170" spans="2:3" ht="12.75" hidden="1" customHeight="1">
      <c r="B170" s="321"/>
      <c r="C170" s="321"/>
    </row>
    <row r="171" spans="2:3" ht="12.75" hidden="1" customHeight="1">
      <c r="B171" s="321"/>
      <c r="C171" s="321"/>
    </row>
    <row r="172" spans="2:3" ht="12.75" hidden="1" customHeight="1">
      <c r="B172" s="321"/>
      <c r="C172" s="321"/>
    </row>
    <row r="173" spans="2:3" ht="12.75" hidden="1" customHeight="1">
      <c r="B173" s="321"/>
      <c r="C173" s="321"/>
    </row>
    <row r="174" spans="2:3" ht="12.75" hidden="1" customHeight="1">
      <c r="B174" s="321"/>
      <c r="C174" s="321"/>
    </row>
    <row r="175" spans="2:3" ht="12.75" hidden="1" customHeight="1">
      <c r="B175" s="321"/>
      <c r="C175" s="321"/>
    </row>
    <row r="176" spans="2:3" ht="12.75" customHeight="1">
      <c r="B176" s="321"/>
      <c r="C176" s="321"/>
    </row>
    <row r="177" spans="2:3" ht="12.75" customHeight="1">
      <c r="B177" s="321"/>
      <c r="C177" s="321"/>
    </row>
    <row r="178" spans="2:3" ht="12.75" customHeight="1">
      <c r="B178" s="321"/>
      <c r="C178" s="321"/>
    </row>
    <row r="179" spans="2:3" ht="12.75" customHeight="1">
      <c r="B179" s="321"/>
      <c r="C179" s="321"/>
    </row>
    <row r="180" spans="2:3" ht="12.75" customHeight="1">
      <c r="B180" s="321"/>
      <c r="C180" s="321"/>
    </row>
    <row r="181" spans="2:3" ht="12.75" customHeight="1">
      <c r="B181" s="321"/>
      <c r="C181" s="321"/>
    </row>
    <row r="182" spans="2:3" ht="12.75" customHeight="1">
      <c r="B182" s="321"/>
      <c r="C182" s="321"/>
    </row>
    <row r="183" spans="2:3" ht="12.75" customHeight="1">
      <c r="B183" s="321"/>
      <c r="C183" s="321"/>
    </row>
    <row r="184" spans="2:3" ht="12.75" customHeight="1">
      <c r="B184" s="321"/>
      <c r="C184" s="321"/>
    </row>
    <row r="185" spans="2:3" ht="12.75" customHeight="1">
      <c r="B185" s="321"/>
      <c r="C185" s="321"/>
    </row>
    <row r="186" spans="2:3" ht="12.75" customHeight="1">
      <c r="B186" s="321"/>
      <c r="C186" s="321"/>
    </row>
    <row r="187" spans="2:3" ht="12.75" customHeight="1">
      <c r="B187" s="321"/>
      <c r="C187" s="321"/>
    </row>
    <row r="188" spans="2:3" ht="12.75" customHeight="1">
      <c r="B188" s="321"/>
      <c r="C188" s="321"/>
    </row>
    <row r="189" spans="2:3" ht="12.75" customHeight="1">
      <c r="B189" s="321"/>
      <c r="C189" s="321"/>
    </row>
    <row r="190" spans="2:3" ht="12.75" customHeight="1">
      <c r="B190" s="321"/>
      <c r="C190" s="321"/>
    </row>
    <row r="191" spans="2:3" ht="12.75" customHeight="1">
      <c r="B191" s="321"/>
      <c r="C191" s="321"/>
    </row>
    <row r="192" spans="2:3" ht="12.75" hidden="1" customHeight="1">
      <c r="B192" s="321"/>
      <c r="C192" s="321"/>
    </row>
    <row r="193" spans="2:5" ht="12.75" hidden="1" customHeight="1">
      <c r="B193" s="321"/>
      <c r="C193" s="321"/>
      <c r="D193" s="23">
        <v>1</v>
      </c>
      <c r="E193" s="23" t="s">
        <v>208</v>
      </c>
    </row>
    <row r="194" spans="2:5" ht="12.75" hidden="1" customHeight="1">
      <c r="B194" s="321"/>
      <c r="C194" s="321"/>
      <c r="D194" s="23">
        <v>2</v>
      </c>
      <c r="E194" s="23" t="s">
        <v>209</v>
      </c>
    </row>
    <row r="195" spans="2:5" ht="12.75" hidden="1" customHeight="1">
      <c r="B195" s="321"/>
      <c r="C195" s="321"/>
      <c r="D195" s="23">
        <v>3</v>
      </c>
      <c r="E195" s="23" t="s">
        <v>210</v>
      </c>
    </row>
    <row r="196" spans="2:5" ht="12.75" hidden="1" customHeight="1">
      <c r="B196" s="321"/>
      <c r="C196" s="321"/>
    </row>
    <row r="197" spans="2:5" ht="12.75" customHeight="1">
      <c r="B197" s="321"/>
      <c r="C197" s="321"/>
    </row>
    <row r="198" spans="2:5" ht="12.75" customHeight="1">
      <c r="B198" s="321"/>
      <c r="C198" s="321"/>
    </row>
    <row r="199" spans="2:5" ht="12.75" customHeight="1">
      <c r="B199" s="321"/>
      <c r="C199" s="321"/>
    </row>
    <row r="200" spans="2:5" ht="12.75" customHeight="1">
      <c r="B200" s="321"/>
      <c r="C200" s="321"/>
    </row>
    <row r="201" spans="2:5" ht="12.75" hidden="1" customHeight="1">
      <c r="B201" s="321"/>
      <c r="C201" s="321"/>
    </row>
    <row r="202" spans="2:5" ht="12.75" hidden="1" customHeight="1">
      <c r="B202" s="321"/>
      <c r="C202" s="321"/>
    </row>
    <row r="203" spans="2:5" ht="12.75" hidden="1" customHeight="1">
      <c r="B203" s="321"/>
      <c r="C203" s="321"/>
    </row>
    <row r="204" spans="2:5" ht="12.75" hidden="1" customHeight="1">
      <c r="B204" s="321"/>
      <c r="C204" s="321"/>
    </row>
    <row r="205" spans="2:5" ht="12.75" hidden="1" customHeight="1">
      <c r="B205" s="321"/>
      <c r="C205" s="321"/>
    </row>
    <row r="206" spans="2:5" ht="12.75" customHeight="1">
      <c r="B206" s="321"/>
      <c r="C206" s="321"/>
    </row>
    <row r="207" spans="2:5" ht="12.75" customHeight="1">
      <c r="B207" s="321"/>
      <c r="C207" s="321"/>
    </row>
    <row r="208" spans="2:5" ht="12.75" customHeight="1">
      <c r="B208" s="321"/>
      <c r="C208" s="321"/>
      <c r="D208" s="23">
        <v>1</v>
      </c>
    </row>
    <row r="209" spans="2:4" ht="12.75" customHeight="1">
      <c r="B209" s="321"/>
      <c r="C209" s="321"/>
      <c r="D209" s="23">
        <v>2</v>
      </c>
    </row>
    <row r="210" spans="2:4" ht="12.75" customHeight="1">
      <c r="B210" s="321"/>
      <c r="C210" s="321"/>
      <c r="D210" s="23">
        <v>3</v>
      </c>
    </row>
    <row r="211" spans="2:4" ht="12.75" customHeight="1">
      <c r="B211" s="321"/>
      <c r="C211" s="321"/>
      <c r="D211" s="23">
        <v>4</v>
      </c>
    </row>
    <row r="212" spans="2:4" ht="12.75" customHeight="1">
      <c r="B212" s="321"/>
      <c r="C212" s="321"/>
    </row>
    <row r="213" spans="2:4" ht="12.75" customHeight="1">
      <c r="B213" s="321"/>
      <c r="C213" s="321"/>
    </row>
    <row r="214" spans="2:4" ht="12.75" customHeight="1">
      <c r="B214" s="321"/>
      <c r="C214" s="321"/>
    </row>
    <row r="215" spans="2:4" ht="12.75" customHeight="1">
      <c r="B215" s="321"/>
      <c r="C215" s="321"/>
    </row>
    <row r="216" spans="2:4" ht="12.75" customHeight="1">
      <c r="B216" s="321"/>
      <c r="C216" s="321"/>
    </row>
    <row r="217" spans="2:4" ht="12.75" customHeight="1">
      <c r="B217" s="321"/>
      <c r="C217" s="321"/>
    </row>
    <row r="218" spans="2:4" ht="12.75" customHeight="1">
      <c r="B218" s="321"/>
      <c r="C218" s="321"/>
    </row>
    <row r="219" spans="2:4" ht="12.75" customHeight="1">
      <c r="B219" s="321"/>
      <c r="C219" s="321"/>
    </row>
    <row r="220" spans="2:4" ht="12.75" customHeight="1">
      <c r="B220" s="321"/>
      <c r="C220" s="321"/>
    </row>
    <row r="221" spans="2:4" ht="12.75" customHeight="1">
      <c r="B221" s="321"/>
      <c r="C221" s="321"/>
    </row>
    <row r="222" spans="2:4" ht="12.75" customHeight="1">
      <c r="B222" s="321"/>
      <c r="C222" s="321"/>
    </row>
    <row r="223" spans="2:4" ht="12.75" customHeight="1">
      <c r="B223" s="321"/>
      <c r="C223" s="321"/>
    </row>
    <row r="224" spans="2:4" ht="12.75" customHeight="1">
      <c r="B224" s="321"/>
      <c r="C224" s="321"/>
    </row>
    <row r="225" spans="2:3" ht="12.75" customHeight="1">
      <c r="B225" s="321"/>
      <c r="C225" s="321"/>
    </row>
    <row r="226" spans="2:3" ht="12.75" customHeight="1">
      <c r="B226" s="321"/>
      <c r="C226" s="321"/>
    </row>
    <row r="227" spans="2:3" ht="12.75" customHeight="1">
      <c r="B227" s="321"/>
      <c r="C227" s="321"/>
    </row>
    <row r="228" spans="2:3" ht="12.75" customHeight="1"/>
    <row r="229" spans="2:3" ht="12.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sheetData>
  <sheetProtection algorithmName="SHA-512" hashValue="keoHqGR/RNEP8EvBVLVtCQwZ4SkdS4g2g8z+Zo1OW+6rWBsFbrN/X4ssiaXFUwg8ZN3YwCXkU4BdRFavkkyOhA==" saltValue="jzHcdkJJAI2iMBhO2nkCmA==" spinCount="100000" sheet="1" objects="1" scenarios="1" selectLockedCells="1"/>
  <mergeCells count="103">
    <mergeCell ref="E137:H137"/>
    <mergeCell ref="E138:H138"/>
    <mergeCell ref="E139:H139"/>
    <mergeCell ref="E140:H140"/>
    <mergeCell ref="E141:H141"/>
    <mergeCell ref="C84:K84"/>
    <mergeCell ref="C85:K85"/>
    <mergeCell ref="D86:I86"/>
    <mergeCell ref="C87:K87"/>
    <mergeCell ref="D88:I88"/>
    <mergeCell ref="E136:H136"/>
    <mergeCell ref="D78:F78"/>
    <mergeCell ref="D79:K79"/>
    <mergeCell ref="D80:I80"/>
    <mergeCell ref="C81:K81"/>
    <mergeCell ref="D82:I82"/>
    <mergeCell ref="C83:K83"/>
    <mergeCell ref="D72:F72"/>
    <mergeCell ref="D73:K73"/>
    <mergeCell ref="D74:F74"/>
    <mergeCell ref="D75:K75"/>
    <mergeCell ref="D76:F76"/>
    <mergeCell ref="D77:F77"/>
    <mergeCell ref="D66:K66"/>
    <mergeCell ref="D67:K67"/>
    <mergeCell ref="D68:K68"/>
    <mergeCell ref="D69:K69"/>
    <mergeCell ref="D70:K70"/>
    <mergeCell ref="D71:K71"/>
    <mergeCell ref="D60:K60"/>
    <mergeCell ref="D61:K61"/>
    <mergeCell ref="D62:K62"/>
    <mergeCell ref="D63:K63"/>
    <mergeCell ref="D64:E64"/>
    <mergeCell ref="D65:K65"/>
    <mergeCell ref="D54:E54"/>
    <mergeCell ref="D55:K55"/>
    <mergeCell ref="D56:F56"/>
    <mergeCell ref="J57:K57"/>
    <mergeCell ref="D58:K58"/>
    <mergeCell ref="D59:F59"/>
    <mergeCell ref="D49:F49"/>
    <mergeCell ref="D50:E50"/>
    <mergeCell ref="C51:E51"/>
    <mergeCell ref="F51:J51"/>
    <mergeCell ref="D52:E52"/>
    <mergeCell ref="D53:K53"/>
    <mergeCell ref="C44:F44"/>
    <mergeCell ref="C45:F45"/>
    <mergeCell ref="G45:K45"/>
    <mergeCell ref="J46:K46"/>
    <mergeCell ref="D47:E47"/>
    <mergeCell ref="I48:K48"/>
    <mergeCell ref="D39:F39"/>
    <mergeCell ref="D40:H40"/>
    <mergeCell ref="D41:K41"/>
    <mergeCell ref="C42:F42"/>
    <mergeCell ref="G42:H42"/>
    <mergeCell ref="C43:F43"/>
    <mergeCell ref="J33:K33"/>
    <mergeCell ref="D34:K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43:F43">
    <cfRule type="expression" dxfId="9" priority="10">
      <formula>LEN($G$42)&gt;0</formula>
    </cfRule>
  </conditionalFormatting>
  <conditionalFormatting sqref="G43:G45">
    <cfRule type="expression" dxfId="8" priority="9">
      <formula>LEN($G$42)&gt;0</formula>
    </cfRule>
  </conditionalFormatting>
  <conditionalFormatting sqref="G45:K45">
    <cfRule type="expression" dxfId="7" priority="8">
      <formula>$A$45="×"</formula>
    </cfRule>
  </conditionalFormatting>
  <conditionalFormatting sqref="G43">
    <cfRule type="expression" dxfId="6" priority="7">
      <formula>$A$43="×"</formula>
    </cfRule>
  </conditionalFormatting>
  <conditionalFormatting sqref="G44">
    <cfRule type="expression" dxfId="5" priority="6">
      <formula>$A$44="×"</formula>
    </cfRule>
  </conditionalFormatting>
  <conditionalFormatting sqref="G17">
    <cfRule type="expression" dxfId="4" priority="5">
      <formula>$Q$17=0</formula>
    </cfRule>
  </conditionalFormatting>
  <conditionalFormatting sqref="G26">
    <cfRule type="expression" dxfId="3" priority="4">
      <formula>$Q$26=0</formula>
    </cfRule>
  </conditionalFormatting>
  <conditionalFormatting sqref="G29">
    <cfRule type="expression" dxfId="2" priority="3">
      <formula>$Q$29=0</formula>
    </cfRule>
  </conditionalFormatting>
  <conditionalFormatting sqref="G32">
    <cfRule type="expression" dxfId="1" priority="2">
      <formula>$Q$32=0</formula>
    </cfRule>
  </conditionalFormatting>
  <conditionalFormatting sqref="G33">
    <cfRule type="expression" dxfId="0" priority="1">
      <formula>$Q$33=0</formula>
    </cfRule>
  </conditionalFormatting>
  <dataValidations count="87">
    <dataValidation type="list" allowBlank="1" showInputMessage="1" showErrorMessage="1" prompt="コースを選択してください" sqref="D25:K25" xr:uid="{61AF5477-8AA1-4124-AE92-D50FD870CD36}">
      <formula1>IF(K150&gt;3,$E$136:$E$141,$E$136:$E$138)</formula1>
    </dataValidation>
    <dataValidation type="list" allowBlank="1" showInputMessage="1" showErrorMessage="1" prompt="勤務先（または異動予定先）の病院等における補聴器適合検査の算定についてお伺いします。_x000a_本研修を受講しない場合に勤務先（または異動予定先）の病院等での算定の状況について3つの項目から選択してください。" sqref="G45:K45" xr:uid="{587B54FB-36CD-4B3F-BAEC-E98DEEB01CF0}">
      <formula1>IF($G$42="１年以内に予定あり",$J$108:$J$110,IF($G$42="予定なし",$K$108:$K$110,""))</formula1>
    </dataValidation>
    <dataValidation type="list" allowBlank="1" showInputMessage="1" showErrorMessage="1" prompt="勤務（または異動予定）先病院等の、「音場検査装置」及び「補聴器特性試験装置」の有無を選択してください。_x000a_（両方の機器を有している場合には「有」を選択して下さい。）" sqref="G44" xr:uid="{5C013EB7-EF83-4691-8715-ACFA7435F04D}">
      <formula1>IF($G$42="１年以内に予定あり",$J$106:$J$107,IF($G$42="予定なし",$K$106:$K$107,""))</formula1>
    </dataValidation>
    <dataValidation type="list" allowBlank="1" showInputMessage="1" showErrorMessage="1" prompt="勤務（または異動予定）先の補聴器外来の有無を選択ください。_x000a_今後(１年以内に）具体的な開設予定がある場合は「無」を選択し「受講理由」欄にその旨記入ください_x000a_" sqref="G43" xr:uid="{7EFFF5B5-46D8-4E80-85F4-4A4D3256AD45}">
      <formula1>IF($G$42="１年以内に予定あり",$J$106:$J$107,IF($G$42="予定なし",$K$106:$K$107,""))</formula1>
    </dataValidation>
    <dataValidation type="whole" imeMode="disabled" allowBlank="1" showInputMessage="1" showErrorMessage="1" error="経験年数が受講資格に満たない可能性があります。_x000a_ご確認ください。" prompt="当該職種に従事しているおおよその経験年数（年）を入力してください" sqref="G26 G17" xr:uid="{31F37E1D-E0F5-46C8-9ECD-78B7A30B7265}">
      <formula1>$F$92</formula1>
      <formula2>$F$93</formula2>
    </dataValidation>
    <dataValidation type="whole" imeMode="off" allowBlank="1" showInputMessage="1" showErrorMessage="1" error="経験年数が受講資格に満たない可能性があります。_x000a_ご確認ください。" prompt="ロービジョンケアのおおよその経験年数（年）を入力してください" sqref="G33" xr:uid="{355C403B-9581-4414-B0E3-45C5EFD3F674}">
      <formula1>$J$92</formula1>
      <formula2>$J$93</formula2>
    </dataValidation>
    <dataValidation type="whole" imeMode="off" allowBlank="1" showInputMessage="1" showErrorMessage="1" error="経験年数が受講資格に満たない可能性があります。_x000a_ご確認ください。" prompt="視能訓練士としてのおおよその経験年数（年）を入力してください" sqref="G32" xr:uid="{5E44B9D0-6FDF-4EC0-8A1A-19F635217DE9}">
      <formula1>$I$92</formula1>
      <formula2>$I$93</formula2>
    </dataValidation>
    <dataValidation type="whole" imeMode="off" allowBlank="1" showInputMessage="1" showErrorMessage="1" error="経験年数が受講資格に満たない可能性があります。_x000a_ご確認ください。" prompt="高次脳障害支援のおおよその経験年数（年）を入力してください" sqref="G29" xr:uid="{AD908EB7-C5D3-4B30-9990-6F843B887827}">
      <formula1>$H$92</formula1>
      <formula2>$H$93</formula2>
    </dataValidation>
    <dataValidation imeMode="hiragana" allowBlank="1" showInputMessage="1" showErrorMessage="1" prompt="研修会の受講において特別の配慮が必要な方は、状況及び希望する内容を備考欄に入力してください" sqref="D79:K79" xr:uid="{C89ED450-4422-4ACC-A1AC-F69CE7325760}"/>
    <dataValidation imeMode="hiragana" allowBlank="1" showInputMessage="1" showErrorMessage="1" prompt="上記で「一部同意しない」を選択した方は、一部同意しない項目を「氏名」「都道府県名」「勤務先」「現職種（現職名）」のうちから入力してください" sqref="D73:K73" xr:uid="{5900F6A9-7248-43D6-B6D9-245DC0317C32}"/>
    <dataValidation imeMode="hiragana" allowBlank="1" showInputMessage="1" showErrorMessage="1" promptTitle="現在の勤務先での職名をご入力ください" prompt="記入例：〇〇科医師、○○係長、主任、サービス管理責任者など" sqref="D16:K16" xr:uid="{44236FA6-2811-42D5-BF62-AB8DB21FDC22}"/>
    <dataValidation imeMode="hiragana" allowBlank="1" showInputMessage="1" showErrorMessage="1" promptTitle="現在の勤務先での職種を入力してください" prompt="部署等の記入は不要です" sqref="D15:G15" xr:uid="{2B6BDC73-0FBB-48F6-BFAC-6A43C5C1004B}"/>
    <dataValidation type="list" allowBlank="1" showInputMessage="1" showErrorMessage="1" promptTitle="【入力必須】異動の予定" prompt="_x000a_1年以内に常勤として勤務先の異動（予定）の有無を選択して下さい。" sqref="G42:H42" xr:uid="{A0CBAC29-81D4-488B-A3B4-E746E03059A6}">
      <formula1>$H$104:$H$106</formula1>
    </dataValidation>
    <dataValidation type="list" imeMode="hiragana" allowBlank="1" showInputMessage="1" showErrorMessage="1" prompt="当研修会への申し込みを過去何回行ったか選択してください。" sqref="D70:K70" xr:uid="{A74F2EED-4486-4543-999A-A2E70AE3240F}">
      <formula1>"今回が初めて,１回,２回,３回,４回以上"</formula1>
    </dataValidation>
    <dataValidation type="list" allowBlank="1" showInputMessage="1" showErrorMessage="1" prompt="下欄に記載した個人情報の取扱いについてをご覧いただき、「同意する」を選択してください" sqref="D76:F77" xr:uid="{D3C3607B-1DEA-4E60-B1DF-916CF0D00A18}">
      <formula1>"同意する"</formula1>
    </dataValidation>
    <dataValidation type="list" imeMode="hiragana" allowBlank="1" showInputMessage="1" showErrorMessage="1" prompt="該当の項目を１つ選択してください。_x000a_その他の方は備考欄へ詳細をご入力ください。" sqref="D49:F49" xr:uid="{5518F148-18AC-4E67-A9A2-74D1CC4645A1}">
      <formula1>"児童入所,児童通所,成人入所,成人通所,その他"</formula1>
    </dataValidation>
    <dataValidation imeMode="hiragana" allowBlank="1" showInputMessage="1" showErrorMessage="1" promptTitle="特段の理由がある場合は記入ください。" prompt="例えば、「担当医師が退職するため後任者が研修会を受講する必要がある」「近い将来に異動や開業が見込まれるため」　等　特段の理由がある場合は記入ください" sqref="D71:K71" xr:uid="{6F000694-499D-47C0-B0C3-4DDBE2444306}"/>
    <dataValidation type="list" allowBlank="1" showInputMessage="1" showErrorMessage="1" prompt="勤務先がロービジョン検査判断料届出医療機関であるか選択してください" sqref="F51:J51" xr:uid="{B2649A51-46D1-4036-8689-F58869363EF4}">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50:E50" xr:uid="{BB8BE545-687F-40B9-B4C2-614A2BD71E36}">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4:F74" xr:uid="{0DF94C08-C184-4A0E-9429-BDDF5019AB21}">
      <formula1>"同意する,一部同意する,同意しない"</formula1>
    </dataValidation>
    <dataValidation imeMode="hiragana" allowBlank="1" showInputMessage="1" showErrorMessage="1" promptTitle="現在勤務されている部署名を入力してください" prompt="　" sqref="D14:K14" xr:uid="{2D98F04E-DA02-43CB-98CD-F2BE81C82833}"/>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5541AAB3-BC59-496F-90C0-F9A57A4DA858}"/>
    <dataValidation type="list" imeMode="hiragana" allowBlank="1" showInputMessage="1" showErrorMessage="1" prompt="勤務先の都道府県を選択してください" sqref="D12:F12" xr:uid="{0ADA974E-7F7B-4BCE-83AE-E9F2DA17D2EE}">
      <formula1>$B$92:$B$138</formula1>
    </dataValidation>
    <dataValidation type="list" allowBlank="1" showInputMessage="1" showErrorMessage="1" prompt="勤務先施設でのロービジョンケア実施状況を選択してください" sqref="D56:F56" xr:uid="{09E8648C-F972-4C8E-8EC5-7B4C9AA700BF}">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入力してください" sqref="D58:K58" xr:uid="{DF1210A6-50BE-446C-ADF8-FC6822B5FF45}"/>
    <dataValidation imeMode="hiragana" allowBlank="1" showInputMessage="1" showErrorMessage="1" prompt="上記で「いる」を選択した方は参加者名を入力してください" sqref="D55:K55" xr:uid="{1BC278D4-8476-4013-BE3B-5AF1DF4E873E}"/>
    <dataValidation imeMode="hiragana" allowBlank="1" showInputMessage="1" showErrorMessage="1" prompt="上記で「いる」を選択した方は医師名を入力してください" sqref="D53:K53" xr:uid="{65A7E99E-F4C7-4EF7-9E47-AA2A04A2BCBE}"/>
    <dataValidation type="list" imeMode="disabled" allowBlank="1" showInputMessage="1" showErrorMessage="1" prompt="勤務先でのロービジョン検査判断料の算定状況を選択してください" sqref="D59:F59" xr:uid="{7B9514B6-8AC0-4B15-9784-E7B25A0FFA48}">
      <formula1>"算定している,算定していない"</formula1>
    </dataValidation>
    <dataValidation type="list" imeMode="hiragana" allowBlank="1" showInputMessage="1" showErrorMessage="1" sqref="D63:K63" xr:uid="{0E5035C3-5696-4A51-B835-EE3A1B8CA0E5}">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H15:K15" xr:uid="{C0E1E7C5-73FC-4E07-819B-DFEA882CAC90}"/>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FA717E04-8F4C-494E-87A7-34A86F06570C}"/>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A1FE022F-34B5-4E21-901A-52F0CEEAFBE0}"/>
    <dataValidation imeMode="hiragana" showErrorMessage="1" sqref="H9:I9" xr:uid="{4DE48128-D810-4E9D-9EFC-544CC9E82FB6}"/>
    <dataValidation type="custom" imeMode="fullKatakana" allowBlank="1" showInputMessage="1" showErrorMessage="1" errorTitle="全角カタカナ入力" error="全角カタカナでの登録をお願いします" prompt="カナ（全角）入力でお願いします" sqref="I10:K10 F10:G10" xr:uid="{CAA35632-5086-46D8-A390-27FD1E140CB6}">
      <formula1>(F10=PHONETIC(F10))</formula1>
    </dataValidation>
    <dataValidation type="list" allowBlank="1" showInputMessage="1" showErrorMessage="1" promptTitle="研修修了者の在籍" prompt="当センターでの受講歴のある方が在籍されいる場合には「いる」を入力してください" sqref="D52:E52 D54:E54" xr:uid="{1F860CA7-50E6-4330-8CD1-3CD7DF3F5F69}">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16AFECB8-9667-45E8-8678-EBA683C32F0A}">
      <formula1>12</formula1>
      <formula2>13</formula2>
    </dataValidation>
    <dataValidation type="custom" imeMode="disabled" allowBlank="1" showInputMessage="1" showErrorMessage="1" error="半角英数字を使用してください" promptTitle="パソコンで受信できるものを入力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6969ADF2-AE64-4377-8B6F-BED3E2FA1359}">
      <formula1>LEN(D40)=LENB(D40)</formula1>
    </dataValidation>
    <dataValidation imeMode="hiragana" allowBlank="1" showInputMessage="1" showErrorMessage="1" promptTitle="公認心理士・臨床心理士以外の心理資格があればご入力ださい" prompt="　" sqref="I28:K28" xr:uid="{84EE79E3-2F43-4F91-B667-A6D2E6FCB732}"/>
    <dataValidation type="list" imeMode="hiragana" allowBlank="1" showInputMessage="1" showErrorMessage="1" promptTitle="心理士資格を入力ください" prompt="記入例：公認心理師、臨床心理士　等" sqref="E28:G28" xr:uid="{4C301399-3209-4C98-B89A-5ADC621051F4}">
      <formula1>"なし,公認心理士,臨床心理士,公認心理士および臨床心理士"</formula1>
    </dataValidation>
    <dataValidation type="list" imeMode="disabled" allowBlank="1" showInputMessage="1" showErrorMessage="1" prompt="修了証書の希望の有無を選択してください" sqref="D19:E19" xr:uid="{5B9748EF-F9FE-418D-8BE9-407D6C762AD0}">
      <formula1>"必要,不要"</formula1>
    </dataValidation>
    <dataValidation type="list" imeMode="disabled" allowBlank="1" showInputMessage="1" showErrorMessage="1" prompt="身体障害者福祉法第15条指定医について選択してください" sqref="D22:E22" xr:uid="{A9C1F255-AB8D-4500-AC88-BEBF5F3BC737}">
      <formula1>"該当,非該当"</formula1>
    </dataValidation>
    <dataValidation imeMode="hiragana" allowBlank="1" showInputMessage="1" showErrorMessage="1" promptTitle="勤務先の正式な名称を入力してください" prompt="　" sqref="D13:K13" xr:uid="{8C34F582-2DA1-465E-A8A4-1EFFD7D55AEE}"/>
    <dataValidation type="list" imeMode="disabled" allowBlank="1" showInputMessage="1" showErrorMessage="1" sqref="D20:E20" xr:uid="{EC63AB71-C003-4D8F-9201-4036425ACBCF}">
      <formula1>"同意する,同意しない"</formula1>
    </dataValidation>
    <dataValidation type="date" imeMode="disabled" allowBlank="1" showInputMessage="1" showErrorMessage="1" promptTitle="免許取得日を西暦で入力してください。" prompt="_x000a_例：「2000/01/01」_x000a_（表示は2000年1月1日となります）" sqref="D27:F27 D21:F21" xr:uid="{D15CAB11-2BA4-4328-9DF3-4B56A1C8ED90}">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入力ください。_x000a_なお、学会へは2単位×2日間で申請を行う予定で承認を受ける見込みです。" sqref="D24:G24" xr:uid="{E7DF5A21-C7CC-4286-BD01-7A4D57C1AC2B}"/>
    <dataValidation type="textLength" imeMode="off" operator="equal" allowBlank="1" showInputMessage="1" showErrorMessage="1" promptTitle="7桁の郵便番号を記入願います。" prompt="テキスト資料などの送付先「郵便番号」を入力してください_x000a__x000a_記入例：359-8555" sqref="D36:E36" xr:uid="{9A02D1F9-3951-4A2A-85AB-7DE52DA5C063}">
      <formula1>8</formula1>
    </dataValidation>
    <dataValidation type="custom" imeMode="hiragana" allowBlank="1" showInputMessage="1" showErrorMessage="1" errorTitle="文字数オーバー" error="20字以内での登録をお願いします" promptTitle="住所②" prompt="テキスト資料などの送付先「住所」を入力してください_x000a_（上欄に記載できなかった場合）_x000a__x000a_※勤務先名はこの欄には入力しないでください" sqref="D38:H38" xr:uid="{2D5877A8-31EE-4DE9-A0F5-170828B9F586}">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F2D8D0DD-7359-46FF-BA23-ECB7F27FADDB}"/>
    <dataValidation imeMode="disabled" allowBlank="1" showInputMessage="1" showErrorMessage="1" promptTitle="臨床心理士登録番号の入力" prompt="研修会後ポイント取得に必要な参加証明書を発行しますので、ご希望の方は入力してください" sqref="D30:G30" xr:uid="{C9D97B0D-E50F-4514-9080-D7B7597BE780}"/>
    <dataValidation imeMode="disabled" allowBlank="1" showInputMessage="1" showErrorMessage="1" promptTitle="公認心理士登録番号の入力" prompt="申請が通った場合、テーマ別研修の所定の単位取得が可能となります。ご希望の方は入力してください。" sqref="D31:G31" xr:uid="{0F45821A-51BA-46C5-869A-B45BC93584AE}"/>
    <dataValidation imeMode="hiragana" allowBlank="1" showInputMessage="1" showErrorMessage="1" promptTitle="心理士資格を入力ください" prompt="記入例：公認心理師、臨床心理士　等" sqref="D28" xr:uid="{DC8E0401-8615-46E4-B1E5-EF2D0338A5E4}"/>
    <dataValidation imeMode="disabled" allowBlank="1" showInputMessage="1" showErrorMessage="1" promptTitle="日本耳鼻咽喉科学会会員番号の入力" prompt="研修会後ポイント取得に必要な参加証明書を発行しますので、ご希望の方は入力してください" sqref="D23:G23" xr:uid="{D6D3D5D8-F015-403F-854A-7FFFCCBB6149}"/>
    <dataValidation type="custom" imeMode="hiragana" allowBlank="1" showInputMessage="1" showErrorMessage="1" errorTitle="文字数オーバー" error="20字以内での登録をお願いします" promptTitle="住所①" prompt="テキスト資料などの送付先「住所」を入力してください" sqref="D37:H37" xr:uid="{A236BF10-AB80-4C8C-90C0-72A243558D46}">
      <formula1>LENB(D37)&lt;41</formula1>
    </dataValidation>
    <dataValidation type="whole" imeMode="off" allowBlank="1" showInputMessage="1" showErrorMessage="1" sqref="D64:E64" xr:uid="{DC43274E-D270-48B8-BE9D-77232C3FB77D}">
      <formula1>0</formula1>
      <formula2>10000</formula2>
    </dataValidation>
    <dataValidation type="whole" imeMode="off" allowBlank="1" showInputMessage="1" showErrorMessage="1" errorTitle="数値エラー" error="0から11の間でお願いします" prompt="予定月を入力してください" sqref="I57" xr:uid="{089B6EE1-10E1-4CE9-9955-377B740C170F}">
      <formula1>0</formula1>
      <formula2>11</formula2>
    </dataValidation>
    <dataValidation type="whole" imeMode="disabled" allowBlank="1" showInputMessage="1" showErrorMessage="1" errorTitle="数値エラー" error="0から11の間でお願いします" prompt="おおよその経験年数（月）を入力してください" sqref="I17" xr:uid="{90004A88-96E0-487B-B953-C15AB952F20A}">
      <formula1>0</formula1>
      <formula2>11</formula2>
    </dataValidation>
    <dataValidation type="whole" imeMode="disabled" allowBlank="1" showInputMessage="1" showErrorMessage="1" errorTitle="数値エラー" error="0から11の間でお願いします" prompt="視能訓練士としてのおおよその経験年数（月）を入力してください" sqref="I32" xr:uid="{D8E5CAEF-985C-443D-AAF0-F5745718FCA9}">
      <formula1>0</formula1>
      <formula2>11</formula2>
    </dataValidation>
    <dataValidation type="whole" imeMode="off" allowBlank="1" showInputMessage="1" showErrorMessage="1" errorTitle="数値エラー" error="0から11の間でお願いします" prompt="看護業務のおおよその経験年数（月）を入力してください" sqref="I26" xr:uid="{9D43CEE4-133C-4CE5-9677-7A475F3CFC83}">
      <formula1>0</formula1>
      <formula2>11</formula2>
    </dataValidation>
    <dataValidation type="whole" imeMode="off" allowBlank="1" showInputMessage="1" showErrorMessage="1" prompt="予定年を入力してください" sqref="G57" xr:uid="{DD0B42B8-B7A6-4B83-B608-CBF0F43E7B10}">
      <formula1>0</formula1>
      <formula2>80</formula2>
    </dataValidation>
    <dataValidation type="whole" imeMode="off" allowBlank="1" showInputMessage="1" showErrorMessage="1" errorTitle="数値エラー" error="0から11の間でお願いします" prompt="ロービジョンケアのおおよその経験年数（月）を入力してください" sqref="I33" xr:uid="{E89EFF85-21EB-40BE-9F16-5E70BF891C81}">
      <formula1>0</formula1>
      <formula2>11</formula2>
    </dataValidation>
    <dataValidation type="whole" imeMode="off" allowBlank="1" showInputMessage="1" showErrorMessage="1" errorTitle="数値エラー" error="0から11の間でお願いします" prompt="高次脳障害支援のおおよその経験年数（月）を入力してください" sqref="I29" xr:uid="{B39E02AF-6D12-4297-8823-04E498E232B2}">
      <formula1>0</formula1>
      <formula2>11</formula2>
    </dataValidation>
    <dataValidation type="date" imeMode="disabled" allowBlank="1" showInputMessage="1" showErrorMessage="1" promptTitle="西暦で入力してください。" prompt="_x000a_例：「2000/01/01」_x000a_（表示は2000年1月1日となります）" sqref="D11:F11" xr:uid="{A8400B58-2421-40AA-A3F0-4F6DD274114E}">
      <formula1>7306</formula1>
      <formula2>73050</formula2>
    </dataValidation>
    <dataValidation type="whole" imeMode="off" allowBlank="1" showInputMessage="1" showErrorMessage="1" prompt="メールアドレスが自宅が職場なのかを番号で入力してください" sqref="J40" xr:uid="{29162AA9-E82E-4AAC-9297-D3298D870586}">
      <formula1>1</formula1>
      <formula2>2</formula2>
    </dataValidation>
    <dataValidation type="whole" imeMode="off" allowBlank="1" showInputMessage="1" showErrorMessage="1" prompt="テキスト資料・納入告知書・修了証書の送付先（自宅・職場）を番号で入力してください" sqref="J37" xr:uid="{1DDC2E91-F1EA-406E-ADF8-A30A67373B04}">
      <formula1>1</formula1>
      <formula2>2</formula2>
    </dataValidation>
    <dataValidation type="whole" imeMode="off" allowBlank="1" showInputMessage="1" showErrorMessage="1" prompt="研修当日連絡がつく電話番号が自宅か職場なのかを番号で入力してください" sqref="J39" xr:uid="{8F5AFFA6-7FB7-470E-BAD7-BCFC949B1B7D}">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2:E72" xr:uid="{81703BBD-EC85-4C98-B1EE-222BD06E8AE1}">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入力してください" sqref="D75:K75" xr:uid="{9CAF5BAF-7A4B-4311-BA36-5DDAA4113D11}"/>
    <dataValidation type="list" allowBlank="1" showDropDown="1" showInputMessage="1" showErrorMessage="1" prompt="セルの右にある「▼」ボタンを押してリストから選択してください_x000a__x000a_（下の「キャンセル」）を押してやり直してください）" sqref="N4" xr:uid="{E0182DF6-1C83-4345-AC1D-5A0503BD763B}">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90B2ECB1-7BEF-4129-A18C-907305B04CB7}"/>
    <dataValidation type="list" imeMode="hiragana" allowBlank="1" showInputMessage="1" showErrorMessage="1" prompt="どの受講資格に該当するか▼から選択してください" sqref="D34:K34" xr:uid="{45B39005-EFF9-479B-AD88-54C381718726}">
      <formula1>$E$120:$E$124</formula1>
    </dataValidation>
    <dataValidation type="list" allowBlank="1" showInputMessage="1" showErrorMessage="1" sqref="D78:E78" xr:uid="{D52610CB-7FC8-4A3D-B5EE-02F036CA16AC}">
      <formula1>"同意する,同意しない"</formula1>
    </dataValidation>
    <dataValidation type="list" allowBlank="1" showInputMessage="1" showErrorMessage="1" sqref="F54" xr:uid="{CE5B43C5-1B86-47D3-8879-80505BC0E668}">
      <formula1>"行っている,今後行う予定がある,行う予定はない"</formula1>
    </dataValidation>
    <dataValidation type="list" allowBlank="1" showInputMessage="1" showErrorMessage="1" sqref="J46 F48 D47:E47 H48 F46 H46" xr:uid="{C0FD9AD4-2D3E-483D-833E-C53306BD9275}">
      <formula1>"有,無"</formula1>
    </dataValidation>
    <dataValidation showInputMessage="1" showErrorMessage="1" sqref="B55 B73 B75 B51 B57 B53 D46 D48" xr:uid="{05AD01B0-4D6D-4DDA-8709-599510277275}"/>
    <dataValidation imeMode="disabled" allowBlank="1" showInputMessage="1" showErrorMessage="1" promptTitle="現在の勤務先での職名をご記入ください" prompt="記入例：〇〇科医師、○○係長、主任、サービス管理責任者など" sqref="H30:J31 H23:J24" xr:uid="{81FBFFC7-C1BE-4A56-B03B-E06368FDD07B}"/>
    <dataValidation imeMode="halfAlpha" showInputMessage="1" showErrorMessage="1" errorTitle="経験年数確認" error="この研修会の実施要項で、受講資格の経験年数をご確認ください。" sqref="H26 H17 H32:H33 H57 H29" xr:uid="{2092F191-707E-453E-9B08-83B88754A12E}"/>
    <dataValidation imeMode="halfAlpha" showInputMessage="1" showErrorMessage="1" sqref="E32:F33 E29:F29 E26:F26 N21" xr:uid="{745B506B-8B18-44D0-92DD-7285180DE8FC}"/>
    <dataValidation type="custom" imeMode="off" allowBlank="1" showInputMessage="1" showErrorMessage="1" prompt="@も含め半角で正確に入力してください" sqref="M4" xr:uid="{14B53022-F0FF-4F47-88AD-348EA7E210F3}">
      <formula1>COUNTIF(M4,"*@*")</formula1>
    </dataValidation>
    <dataValidation type="list" allowBlank="1" showInputMessage="1" showErrorMessage="1" sqref="B74 B76:B79 B56 B52 B43:B50 B58:B72 B54 B18:B34" xr:uid="{9F68B75A-999A-4311-9702-6F222D1623BE}">
      <formula1>"-,使用"</formula1>
    </dataValidation>
    <dataValidation allowBlank="1" showDropDown="1" showInputMessage="1" showErrorMessage="1" sqref="J4:K4 AT1 N4 E46 E48 M53" xr:uid="{119F4672-4E21-4865-8E21-A1FA7D7E90FF}"/>
    <dataValidation imeMode="hiragana" allowBlank="1" showInputMessage="1" showErrorMessage="1" sqref="J5 BV1 BX1 J59 AH1 B80:B84 AU1 BR1:BT1 G54 F50:G50 J76:J78 J9 J74 G9 J19:J20 F19:G20 G72 J72 J64 F47 D17 CB1 F64:G64 H10 G46:G48 C83:C88 J50 D32:D33 G56 J56 J47 BA1 D60:D62 F22:G22 J22 G76:G78 D26 C34 D29 J54 D35 G74 C65:C71 BZ1 G59 F52:G52 J52 D80 D57 G49:K49 D65:D69 M83 D82 C48:C49 M41 M54 M77:M79 M60 M85 M87 M81 D86 D88" xr:uid="{2C9ED0BC-F07D-4B42-BE14-81AD2DFA3BD8}"/>
    <dataValidation imeMode="off" allowBlank="1" showInputMessage="1" showErrorMessage="1" sqref="I37:I38 C80:C82 F36:J36 K5 J38 G39:H39" xr:uid="{A0E9E899-60C1-44C0-B06A-63EC1E1D0CBE}"/>
    <dataValidation type="date" imeMode="disabled" allowBlank="1" showInputMessage="1" showErrorMessage="1" sqref="G11 I11:J11 G21 I21:J21 G27 I27:J27" xr:uid="{EA0B4E93-7E94-4B02-9B44-25E920CB55A9}">
      <formula1>7306</formula1>
      <formula2>73050</formula2>
    </dataValidation>
    <dataValidation imeMode="off" showInputMessage="1" showErrorMessage="1" prompt="@も含め半角で正確に入力してください" sqref="I39:I40" xr:uid="{3665645D-C1AC-4516-A604-7554B5B22BB5}"/>
    <dataValidation type="textLength" imeMode="hiragana" allowBlank="1" showInputMessage="1" showErrorMessage="1" sqref="I46:I47 H19:I20 H59:I59 H72:I72 H54:I54 H52:I52 H64:I64 H56:I56 H47 H50:I50 H22:I22 H76:I78 H74:I74 AV1 M55" xr:uid="{BCD938EE-B202-4F3F-B63F-8E1F0CF7C2A6}">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xr:uid="{C0AA6314-6934-40DF-A883-1EC5630A7B80}"/>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09961DCD-4CD4-4214-A50B-156DBCEDAA11}"/>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41</xdr:row>
                    <xdr:rowOff>0</xdr:rowOff>
                  </from>
                  <to>
                    <xdr:col>7</xdr:col>
                    <xdr:colOff>219075</xdr:colOff>
                    <xdr:row>75</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41</xdr:row>
                    <xdr:rowOff>0</xdr:rowOff>
                  </from>
                  <to>
                    <xdr:col>21</xdr:col>
                    <xdr:colOff>209550</xdr:colOff>
                    <xdr:row>75</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41</xdr:row>
                    <xdr:rowOff>0</xdr:rowOff>
                  </from>
                  <to>
                    <xdr:col>21</xdr:col>
                    <xdr:colOff>209550</xdr:colOff>
                    <xdr:row>75</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41</xdr:row>
                    <xdr:rowOff>0</xdr:rowOff>
                  </from>
                  <to>
                    <xdr:col>21</xdr:col>
                    <xdr:colOff>209550</xdr:colOff>
                    <xdr:row>75</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41</xdr:row>
                    <xdr:rowOff>0</xdr:rowOff>
                  </from>
                  <to>
                    <xdr:col>21</xdr:col>
                    <xdr:colOff>209550</xdr:colOff>
                    <xdr:row>75</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41</xdr:row>
                    <xdr:rowOff>0</xdr:rowOff>
                  </from>
                  <to>
                    <xdr:col>21</xdr:col>
                    <xdr:colOff>209550</xdr:colOff>
                    <xdr:row>75</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75</xdr:row>
                    <xdr:rowOff>28575</xdr:rowOff>
                  </from>
                  <to>
                    <xdr:col>7</xdr:col>
                    <xdr:colOff>219075</xdr:colOff>
                    <xdr:row>75</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77</xdr:row>
                    <xdr:rowOff>28575</xdr:rowOff>
                  </from>
                  <to>
                    <xdr:col>7</xdr:col>
                    <xdr:colOff>219075</xdr:colOff>
                    <xdr:row>78</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75</xdr:row>
                    <xdr:rowOff>28575</xdr:rowOff>
                  </from>
                  <to>
                    <xdr:col>7</xdr:col>
                    <xdr:colOff>219075</xdr:colOff>
                    <xdr:row>75</xdr:row>
                    <xdr:rowOff>247650</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77</xdr:row>
                    <xdr:rowOff>28575</xdr:rowOff>
                  </from>
                  <to>
                    <xdr:col>7</xdr:col>
                    <xdr:colOff>219075</xdr:colOff>
                    <xdr:row>78</xdr:row>
                    <xdr:rowOff>219075</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77</xdr:row>
                    <xdr:rowOff>28575</xdr:rowOff>
                  </from>
                  <to>
                    <xdr:col>7</xdr:col>
                    <xdr:colOff>219075</xdr:colOff>
                    <xdr:row>78</xdr:row>
                    <xdr:rowOff>219075</xdr:rowOff>
                  </to>
                </anchor>
              </controlPr>
            </control>
          </mc:Choice>
        </mc:AlternateContent>
        <mc:AlternateContent xmlns:mc="http://schemas.openxmlformats.org/markup-compatibility/2006">
          <mc:Choice Requires="x14">
            <control shapeId="1148" r:id="rId127" name="Check Box 12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1" r:id="rId170" name="Yotei-ido">
              <controlPr defaultSize="0" autoLine="0" autoPict="0">
                <anchor moveWithCells="1">
                  <from>
                    <xdr:col>3</xdr:col>
                    <xdr:colOff>152400</xdr:colOff>
                    <xdr:row>40</xdr:row>
                    <xdr:rowOff>123825</xdr:rowOff>
                  </from>
                  <to>
                    <xdr:col>7</xdr:col>
                    <xdr:colOff>590550</xdr:colOff>
                    <xdr:row>75</xdr:row>
                    <xdr:rowOff>57150</xdr:rowOff>
                  </to>
                </anchor>
              </controlPr>
            </control>
          </mc:Choice>
        </mc:AlternateContent>
        <mc:AlternateContent xmlns:mc="http://schemas.openxmlformats.org/markup-compatibility/2006">
          <mc:Choice Requires="x14">
            <control shapeId="1192" r:id="rId171" name="Check Box 16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3" r:id="rId172" name="Check Box 16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4" r:id="rId173" name="Check Box 17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5" r:id="rId174" name="Check Box 17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6" r:id="rId175" name="Check Box 17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7" r:id="rId176" name="Check Box 17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8" r:id="rId177" name="Check Box 17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199" r:id="rId178" name="Check Box 17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0" r:id="rId179" name="Check Box 17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1" r:id="rId180" name="Check Box 17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2" r:id="rId181" name="Check Box 17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3" r:id="rId182" name="Check Box 17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4" r:id="rId183" name="Check Box 18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5" r:id="rId184" name="Check Box 18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6" r:id="rId185" name="Check Box 18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7" r:id="rId186" name="Check Box 18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8" r:id="rId187" name="Check Box 18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09" r:id="rId188" name="Check Box 18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0" r:id="rId189" name="Check Box 18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1" r:id="rId190" name="Check Box 18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2" r:id="rId191" name="Check Box 18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3" r:id="rId192" name="Check Box 18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4" r:id="rId193" name="Check Box 19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5" r:id="rId194" name="Check Box 19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6" r:id="rId195" name="Check Box 19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7" r:id="rId196" name="Check Box 19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8" r:id="rId197" name="Check Box 19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19" r:id="rId198" name="Check Box 19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0" r:id="rId199" name="Check Box 19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1" r:id="rId200" name="Check Box 19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2" r:id="rId201" name="Check Box 19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3" r:id="rId202" name="Check Box 19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4" r:id="rId203" name="Check Box 20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5" r:id="rId204" name="Check Box 20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6" r:id="rId205" name="Check Box 20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7" r:id="rId206" name="Check Box 20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8" r:id="rId207" name="Check Box 20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29" r:id="rId208" name="Check Box 20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0" r:id="rId209" name="Check Box 20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1" r:id="rId210" name="Check Box 20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2" r:id="rId211" name="Check Box 20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3" r:id="rId212" name="Check Box 20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4" r:id="rId213" name="Check Box 21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5" r:id="rId214" name="Check Box 21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6" r:id="rId215" name="Check Box 21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7" r:id="rId216" name="Check Box 21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8" r:id="rId217" name="Check Box 21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39" r:id="rId218" name="Check Box 21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0" r:id="rId219" name="Check Box 21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1" r:id="rId220" name="Check Box 21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2" r:id="rId221" name="Check Box 21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3" r:id="rId222" name="Check Box 21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4" r:id="rId223" name="Check Box 22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5" r:id="rId224" name="Check Box 22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6" r:id="rId225" name="Check Box 22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7" r:id="rId226" name="Check Box 22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8" r:id="rId227" name="Check Box 22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49" r:id="rId228" name="Check Box 22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0" r:id="rId229" name="Check Box 22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1" r:id="rId230" name="Check Box 22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2" r:id="rId231" name="Check Box 22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3" r:id="rId232" name="Check Box 22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4" r:id="rId233" name="Check Box 23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5" r:id="rId234" name="Check Box 23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6" r:id="rId235" name="Check Box 23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7" r:id="rId236" name="Check Box 23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8" r:id="rId237" name="Check Box 23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59" r:id="rId238" name="Check Box 23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0" r:id="rId239" name="Check Box 23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1" r:id="rId240" name="Check Box 23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2" r:id="rId241" name="Check Box 23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3" r:id="rId242" name="Check Box 23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4" r:id="rId243" name="Check Box 24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5" r:id="rId244" name="Check Box 24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6" r:id="rId245" name="Check Box 24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7" r:id="rId246" name="Check Box 24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8" r:id="rId247" name="Check Box 24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69" r:id="rId248" name="Check Box 24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0" r:id="rId249" name="Check Box 24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1" r:id="rId250" name="Check Box 24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2" r:id="rId251" name="Check Box 24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3" r:id="rId252" name="Check Box 24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4" r:id="rId253" name="Check Box 25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5" r:id="rId254" name="Check Box 25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6" r:id="rId255" name="Check Box 25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7" r:id="rId256" name="Check Box 25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8" r:id="rId257" name="Check Box 25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79" r:id="rId258" name="Check Box 25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0" r:id="rId259" name="Check Box 25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1" r:id="rId260" name="Check Box 25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2" r:id="rId261" name="Check Box 25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3" r:id="rId262" name="Check Box 25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4" r:id="rId263" name="Check Box 26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5" r:id="rId264" name="Check Box 26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6" r:id="rId265" name="Check Box 26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7" r:id="rId266" name="Check Box 26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8" r:id="rId267" name="Check Box 26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89" r:id="rId268" name="Check Box 26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0" r:id="rId269" name="Check Box 26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1" r:id="rId270" name="Check Box 26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2" r:id="rId271" name="Check Box 26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3" r:id="rId272" name="Check Box 26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4" r:id="rId273" name="Check Box 27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5" r:id="rId274" name="Check Box 27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6" r:id="rId275" name="Check Box 27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7" r:id="rId276" name="Check Box 27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8" r:id="rId277" name="Check Box 27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299" r:id="rId278" name="Check Box 27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0" r:id="rId279" name="Check Box 27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1" r:id="rId280" name="Check Box 27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2" r:id="rId281" name="Check Box 27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3" r:id="rId282" name="Check Box 27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4" r:id="rId283" name="Check Box 28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5" r:id="rId284" name="Check Box 28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6" r:id="rId285" name="Check Box 28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7" r:id="rId286" name="Check Box 28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8" r:id="rId287" name="Check Box 28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09" r:id="rId288" name="Check Box 28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0" r:id="rId289" name="Check Box 28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1" r:id="rId290" name="Check Box 28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2" r:id="rId291" name="Check Box 28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3" r:id="rId292" name="Check Box 28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4" r:id="rId293" name="Check Box 29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5" r:id="rId294" name="Check Box 29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6" r:id="rId295" name="Check Box 29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7" r:id="rId296" name="Check Box 29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8" r:id="rId297" name="Check Box 29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19" r:id="rId298" name="Check Box 29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0" r:id="rId299" name="Check Box 29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1" r:id="rId300" name="Check Box 29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2" r:id="rId301" name="Check Box 29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3" r:id="rId302" name="Check Box 29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4" r:id="rId303" name="Check Box 30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5" r:id="rId304" name="Check Box 30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6" r:id="rId305" name="Check Box 30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7" r:id="rId306" name="Check Box 30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8" r:id="rId307" name="Check Box 30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29" r:id="rId308" name="Check Box 30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0" r:id="rId309" name="Check Box 30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1" r:id="rId310" name="Check Box 30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2" r:id="rId311" name="Check Box 30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3" r:id="rId312" name="Check Box 30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4" r:id="rId313" name="Check Box 31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5" r:id="rId314" name="Check Box 31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6" r:id="rId315" name="Check Box 31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7" r:id="rId316" name="Check Box 31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8" r:id="rId317" name="Check Box 31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39" r:id="rId318" name="Check Box 31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0" r:id="rId319" name="Check Box 31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1" r:id="rId320" name="Check Box 31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2" r:id="rId321" name="Check Box 31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3" r:id="rId322" name="Check Box 31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4" r:id="rId323" name="Check Box 32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5" r:id="rId324" name="Check Box 32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6" r:id="rId325" name="Check Box 32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7" r:id="rId326" name="Check Box 32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8" r:id="rId327" name="Check Box 32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49" r:id="rId328" name="Check Box 32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0" r:id="rId329" name="Check Box 32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1" r:id="rId330" name="Check Box 32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2" r:id="rId331" name="Check Box 32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3" r:id="rId332" name="Check Box 32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4" r:id="rId333" name="Check Box 33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5" r:id="rId334" name="Check Box 33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6" r:id="rId335" name="Check Box 33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7" r:id="rId336" name="Check Box 33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8" r:id="rId337" name="Check Box 33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59" r:id="rId338" name="Check Box 33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0" r:id="rId339" name="Check Box 33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1" r:id="rId340" name="Check Box 33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2" r:id="rId341" name="Check Box 33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3" r:id="rId342" name="Check Box 33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4" r:id="rId343" name="Check Box 34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5" r:id="rId344" name="Check Box 34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6" r:id="rId345" name="Check Box 34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7" r:id="rId346" name="Check Box 34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8" r:id="rId347" name="Check Box 34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69" r:id="rId348" name="Check Box 34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0" r:id="rId349" name="Check Box 34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1" r:id="rId350" name="Check Box 34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2" r:id="rId351" name="Check Box 34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3" r:id="rId352" name="Check Box 34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4" r:id="rId353" name="Check Box 35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5" r:id="rId354" name="Check Box 35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6" r:id="rId355" name="Check Box 35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7" r:id="rId356" name="Check Box 35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8" r:id="rId357" name="Check Box 35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79" r:id="rId358" name="Check Box 35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0" r:id="rId359" name="Check Box 35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1" r:id="rId360" name="Check Box 35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2" r:id="rId361" name="Check Box 35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3" r:id="rId362" name="Check Box 35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4" r:id="rId363" name="Check Box 36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5" r:id="rId364" name="Check Box 36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6" r:id="rId365" name="Check Box 36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7" r:id="rId366" name="Check Box 36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8" r:id="rId367" name="Check Box 36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89" r:id="rId368" name="Check Box 36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0" r:id="rId369" name="Check Box 36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1" r:id="rId370" name="Check Box 36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2" r:id="rId371" name="Check Box 36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3" r:id="rId372" name="Check Box 36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4" r:id="rId373" name="Check Box 37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5" r:id="rId374" name="Check Box 37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6" r:id="rId375" name="Check Box 37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7" r:id="rId376" name="Check Box 37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8" r:id="rId377" name="Check Box 37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399" r:id="rId378" name="Check Box 37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0" r:id="rId379" name="Check Box 37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1" r:id="rId380" name="Check Box 37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2" r:id="rId381" name="Check Box 37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3" r:id="rId382" name="Check Box 37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4" r:id="rId383" name="Check Box 38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5" r:id="rId384" name="Check Box 38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6" r:id="rId385" name="Check Box 38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7" r:id="rId386" name="Check Box 38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8" r:id="rId387" name="Check Box 38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09" r:id="rId388" name="Check Box 38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0" r:id="rId389" name="Check Box 38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1" r:id="rId390" name="Check Box 38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2" r:id="rId391" name="Check Box 38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3" r:id="rId392" name="Check Box 38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4" r:id="rId393" name="Check Box 39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5" r:id="rId394" name="Check Box 39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6" r:id="rId395" name="Check Box 39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7" r:id="rId396" name="Check Box 39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8" r:id="rId397" name="Check Box 39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19" r:id="rId398" name="Check Box 39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0" r:id="rId399" name="Check Box 39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1" r:id="rId400" name="Check Box 39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2" r:id="rId401" name="Check Box 39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3" r:id="rId402" name="Check Box 39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4" r:id="rId403" name="Check Box 40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5" r:id="rId404" name="Check Box 40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6" r:id="rId405" name="Check Box 40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7" r:id="rId406" name="Check Box 40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8" r:id="rId407" name="Check Box 40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29" r:id="rId408" name="Check Box 40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0" r:id="rId409" name="Check Box 40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1" r:id="rId410" name="Check Box 40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2" r:id="rId411" name="Check Box 40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3" r:id="rId412" name="Check Box 40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4" r:id="rId413" name="Check Box 41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5" r:id="rId414" name="Check Box 41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6" r:id="rId415" name="Check Box 41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7" r:id="rId416" name="Check Box 41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8" r:id="rId417" name="Check Box 41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39" r:id="rId418" name="Check Box 41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0" r:id="rId419" name="Check Box 41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1" r:id="rId420" name="Check Box 41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2" r:id="rId421" name="Check Box 41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3" r:id="rId422" name="Check Box 419">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4" r:id="rId423" name="Check Box 420">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5" r:id="rId424" name="Check Box 421">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6" r:id="rId425" name="Check Box 422">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7" r:id="rId426" name="Check Box 423">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8" r:id="rId427" name="Check Box 424">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49" r:id="rId428" name="Check Box 425">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50" r:id="rId429" name="Check Box 426">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51" r:id="rId430" name="Check Box 427">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mc:AlternateContent xmlns:mc="http://schemas.openxmlformats.org/markup-compatibility/2006">
          <mc:Choice Requires="x14">
            <control shapeId="1452" r:id="rId431" name="Check Box 428">
              <controlPr defaultSize="0" autoFill="0" autoLine="0" autoPict="0" altText="15条医師　項目使用">
                <anchor moveWithCells="1">
                  <from>
                    <xdr:col>11</xdr:col>
                    <xdr:colOff>0</xdr:colOff>
                    <xdr:row>41</xdr:row>
                    <xdr:rowOff>0</xdr:rowOff>
                  </from>
                  <to>
                    <xdr:col>18</xdr:col>
                    <xdr:colOff>571500</xdr:colOff>
                    <xdr:row>75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3C492-CF95-463C-9D0A-9AFE20A16E8A}">
  <sheetPr codeName="Sheet3"/>
  <dimension ref="A1:L783"/>
  <sheetViews>
    <sheetView showGridLines="0" showRowColHeaders="0" topLeftCell="A9" zoomScale="117" zoomScaleNormal="115" workbookViewId="0">
      <selection activeCell="A22" sqref="A22:XFD22"/>
    </sheetView>
  </sheetViews>
  <sheetFormatPr defaultColWidth="12.625" defaultRowHeight="18.75"/>
  <cols>
    <col min="1" max="1" width="5" style="412" customWidth="1"/>
    <col min="2" max="2" width="6.75" style="339" hidden="1" customWidth="1"/>
    <col min="3" max="3" width="22.75" style="339" customWidth="1"/>
    <col min="4" max="4" width="3.75" style="339" customWidth="1"/>
    <col min="5" max="5" width="5.875" style="339" customWidth="1"/>
    <col min="6" max="9" width="9.375" style="339" customWidth="1"/>
    <col min="10" max="10" width="7.125" style="412" customWidth="1"/>
    <col min="11" max="12" width="12.625" style="339" hidden="1" customWidth="1"/>
    <col min="13" max="14" width="0" style="339" hidden="1" customWidth="1"/>
    <col min="15" max="16384" width="12.625" style="339"/>
  </cols>
  <sheetData>
    <row r="1" spans="3:12" ht="34.5" customHeight="1">
      <c r="C1" s="337" t="s">
        <v>211</v>
      </c>
      <c r="D1" s="337"/>
      <c r="E1" s="338"/>
      <c r="F1" s="338"/>
      <c r="G1" s="338"/>
      <c r="H1" s="338"/>
      <c r="I1" s="338"/>
      <c r="J1" s="338"/>
    </row>
    <row r="2" spans="3:12" ht="25.5" customHeight="1">
      <c r="C2" s="340" t="str">
        <f>IF(LEN(入力フォーム!C6)&gt;0,入力フォーム!C6&amp;" 推薦状","")</f>
        <v>令和7年度 発達障害者支援センター職員研修会 受講申込書 推薦状</v>
      </c>
      <c r="D2" s="341"/>
      <c r="E2" s="341"/>
      <c r="F2" s="341"/>
      <c r="G2" s="341"/>
      <c r="H2" s="341"/>
      <c r="I2" s="341"/>
      <c r="J2" s="341"/>
    </row>
    <row r="3" spans="3:12" ht="18.75" customHeight="1">
      <c r="C3" s="342"/>
      <c r="D3" s="343"/>
      <c r="E3" s="344"/>
      <c r="F3" s="344"/>
      <c r="G3" s="344"/>
      <c r="H3" s="344"/>
      <c r="I3" s="345"/>
      <c r="J3" s="346"/>
    </row>
    <row r="4" spans="3:12" ht="19.5" customHeight="1">
      <c r="C4" s="347" t="s">
        <v>79</v>
      </c>
      <c r="D4" s="348"/>
      <c r="E4" s="349" t="str">
        <f>IF(LEN(入力フォーム!E9)&gt;0,入力フォーム!E9,"")&amp;"　"&amp;IF(LEN(入力フォーム!H9)&gt;0,入力フォーム!H9,"")</f>
        <v>　</v>
      </c>
      <c r="F4" s="350"/>
      <c r="G4" s="336"/>
      <c r="H4" s="336"/>
      <c r="I4" s="336"/>
      <c r="J4" s="351"/>
    </row>
    <row r="5" spans="3:12" ht="19.5" customHeight="1">
      <c r="C5" s="62" t="s">
        <v>83</v>
      </c>
      <c r="D5" s="348"/>
      <c r="E5" s="349" t="str">
        <f>IF(LEN(入力フォーム!F10)&gt;0,入力フォーム!F10,"")&amp;" "&amp;IF(LEN(入力フォーム!I10)&gt;0,入力フォーム!I10,"")</f>
        <v xml:space="preserve"> </v>
      </c>
      <c r="F5" s="350"/>
      <c r="G5" s="336"/>
      <c r="H5" s="336"/>
      <c r="I5" s="336"/>
      <c r="J5" s="352"/>
      <c r="L5" s="339">
        <f>IF(入力フォーム!B15="未使用",5,IF(入力フォーム!B16="未使用",5,0))</f>
        <v>0</v>
      </c>
    </row>
    <row r="6" spans="3:12" ht="19.5" customHeight="1">
      <c r="C6" s="347" t="s">
        <v>86</v>
      </c>
      <c r="D6" s="353" t="str">
        <f>IF(LEN(入力フォーム!D11)&gt;0,入力フォーム!D11,"")</f>
        <v/>
      </c>
      <c r="E6" s="354"/>
      <c r="F6" s="354"/>
      <c r="G6" s="355" t="str">
        <f>IF(LEN(D6)&gt;0,D6,"")</f>
        <v/>
      </c>
      <c r="H6" s="356"/>
      <c r="I6" s="357"/>
      <c r="J6" s="358"/>
      <c r="L6" s="339">
        <f>IF(入力フォーム!B19="使用",0,5)+IF(入力フォーム!B20="使用",0,5)+IF(入力フォーム!B21="使用",0,5)+IF(入力フォーム!B34="使用",0,5)</f>
        <v>15</v>
      </c>
    </row>
    <row r="7" spans="3:12" ht="52.9" customHeight="1">
      <c r="C7" s="347" t="s">
        <v>88</v>
      </c>
      <c r="D7" s="359" t="str">
        <f>IF(LEN(入力フォーム!D13)&gt;0,入力フォーム!D13,"")</f>
        <v/>
      </c>
      <c r="E7" s="360"/>
      <c r="F7" s="360"/>
      <c r="G7" s="360"/>
      <c r="H7" s="360"/>
      <c r="I7" s="360"/>
      <c r="J7" s="361"/>
    </row>
    <row r="8" spans="3:12" ht="19.5" customHeight="1">
      <c r="C8" s="347" t="str">
        <f>IF(入力フォーム!B15="未使用","-","現職種")</f>
        <v>現職種</v>
      </c>
      <c r="D8" s="359" t="str">
        <f>IF(LEN(入力フォーム!D15)&gt;0,入力フォーム!D15,"")</f>
        <v/>
      </c>
      <c r="E8" s="360"/>
      <c r="F8" s="360"/>
      <c r="G8" s="360"/>
      <c r="H8" s="360"/>
      <c r="I8" s="360"/>
      <c r="J8" s="361"/>
    </row>
    <row r="9" spans="3:12" ht="19.5" customHeight="1">
      <c r="C9" s="347" t="str">
        <f>IF(入力フォーム!B16="未使用","-","現職名（肩書）")</f>
        <v>現職名（肩書）</v>
      </c>
      <c r="D9" s="359" t="str">
        <f>IF(LEN(入力フォーム!D16)&gt;0,入力フォーム!D16,"")</f>
        <v/>
      </c>
      <c r="E9" s="360"/>
      <c r="F9" s="360"/>
      <c r="G9" s="360"/>
      <c r="H9" s="360"/>
      <c r="I9" s="360"/>
      <c r="J9" s="361"/>
    </row>
    <row r="10" spans="3:12" ht="19.5" customHeight="1">
      <c r="C10" s="362" t="s">
        <v>212</v>
      </c>
      <c r="D10" s="363"/>
      <c r="E10" s="364" t="str">
        <f>IF(LEN(入力フォーム!G17)&gt;0,入力フォーム!G17,"")</f>
        <v/>
      </c>
      <c r="F10" s="365"/>
      <c r="G10" s="366" t="s">
        <v>92</v>
      </c>
      <c r="H10" s="367" t="str">
        <f>IF(LEN(入力フォーム!I17)&gt;0,入力フォーム!I17,"")</f>
        <v/>
      </c>
      <c r="I10" s="368" t="s">
        <v>213</v>
      </c>
      <c r="J10" s="369"/>
    </row>
    <row r="11" spans="3:12" ht="19.5" hidden="1" customHeight="1">
      <c r="C11" s="370" t="str">
        <f>IF(入力フォーム!B19="使用","修了証書","-")</f>
        <v>-</v>
      </c>
      <c r="D11" s="371"/>
      <c r="E11" s="364" t="b">
        <f>IF(入力フォーム!B19="使用",IF(LEN(入力フォーム!D19)&gt;0,入力フォーム!D19,""))</f>
        <v>0</v>
      </c>
      <c r="F11" s="365"/>
      <c r="G11" s="372"/>
      <c r="H11" s="373"/>
      <c r="I11" s="373"/>
      <c r="J11" s="374" t="b">
        <v>0</v>
      </c>
    </row>
    <row r="12" spans="3:12" ht="19.5" hidden="1" customHeight="1">
      <c r="C12" s="370" t="str">
        <f>IF(入力フォーム!B20="使用","参加者情報守秘","-")</f>
        <v>-</v>
      </c>
      <c r="D12" s="371"/>
      <c r="E12" s="364" t="str">
        <f>IF(入力フォーム!B20="使用",入力フォーム!D20,"")</f>
        <v/>
      </c>
      <c r="F12" s="365"/>
      <c r="G12" s="372"/>
      <c r="H12" s="373"/>
      <c r="I12" s="373"/>
      <c r="J12" s="374" t="b">
        <v>1</v>
      </c>
    </row>
    <row r="13" spans="3:12" ht="19.5" customHeight="1">
      <c r="C13" s="370" t="str">
        <f>IF(入力フォーム!B21="使用","15条指定医","-")</f>
        <v>-</v>
      </c>
      <c r="D13" s="375" t="str">
        <f>IF(J13=TRUE,"指定","")</f>
        <v/>
      </c>
      <c r="E13" s="364" t="str">
        <f>IF(入力フォーム!B21="使用",IF(LEN(入力フォーム!D22)&gt;0,入力フォーム!D22,""),"")</f>
        <v/>
      </c>
      <c r="F13" s="365"/>
      <c r="G13" s="376" t="str">
        <f>IF(J13=TRUE,"№","")</f>
        <v/>
      </c>
      <c r="H13" s="377" t="str">
        <f>IF(J13=TRUE,#REF!,"")</f>
        <v/>
      </c>
      <c r="I13" s="377"/>
      <c r="J13" s="378" t="b">
        <v>0</v>
      </c>
    </row>
    <row r="14" spans="3:12" ht="27.75" customHeight="1">
      <c r="C14" s="379" t="s">
        <v>214</v>
      </c>
      <c r="D14" s="380"/>
      <c r="E14" s="381"/>
      <c r="F14" s="381"/>
      <c r="G14" s="381"/>
      <c r="H14" s="381"/>
      <c r="I14" s="381"/>
      <c r="J14" s="381"/>
    </row>
    <row r="15" spans="3:12" ht="19.5" customHeight="1">
      <c r="C15" s="362" t="s">
        <v>32</v>
      </c>
      <c r="D15" s="382" t="str">
        <f>IF(LEN(入力フォーム!D36)&gt;0,入力フォーム!D36,"")</f>
        <v/>
      </c>
      <c r="E15" s="383"/>
      <c r="F15" s="383"/>
      <c r="G15" s="383"/>
      <c r="H15" s="383"/>
      <c r="I15" s="383"/>
      <c r="J15" s="384"/>
    </row>
    <row r="16" spans="3:12" ht="37.5" customHeight="1">
      <c r="C16" s="347" t="s">
        <v>33</v>
      </c>
      <c r="D16" s="359" t="str">
        <f>IF(LEN(入力フォーム!D37&amp;入力フォーム!D38)&gt;0,入力フォーム!D37&amp;CHAR(10)&amp;入力フォーム!D38,"")</f>
        <v/>
      </c>
      <c r="E16" s="385"/>
      <c r="F16" s="385"/>
      <c r="G16" s="385"/>
      <c r="H16" s="385"/>
      <c r="I16" s="385"/>
      <c r="J16" s="386" t="str">
        <f>IF(入力フォーム!J37=1,"自宅",IF(入力フォーム!J37=2,"勤務先",""))</f>
        <v/>
      </c>
    </row>
    <row r="17" spans="2:10" ht="19.5" customHeight="1">
      <c r="C17" s="347" t="s">
        <v>35</v>
      </c>
      <c r="D17" s="382" t="str">
        <f>IF(LEN(入力フォーム!D39)&gt;0,入力フォーム!D39,"")</f>
        <v/>
      </c>
      <c r="E17" s="383"/>
      <c r="F17" s="383"/>
      <c r="G17" s="383"/>
      <c r="H17" s="383"/>
      <c r="I17" s="383"/>
      <c r="J17" s="386" t="str">
        <f>IF(入力フォーム!J39=1,"自宅",IF(入力フォーム!J39=2,"勤務先",""))</f>
        <v/>
      </c>
    </row>
    <row r="18" spans="2:10" ht="19.5" customHeight="1">
      <c r="C18" s="347" t="s">
        <v>37</v>
      </c>
      <c r="D18" s="382" t="str">
        <f>IF(LEN(入力フォーム!D40)&gt;0,入力フォーム!D40,"")</f>
        <v/>
      </c>
      <c r="E18" s="383"/>
      <c r="F18" s="383"/>
      <c r="G18" s="383"/>
      <c r="H18" s="383"/>
      <c r="I18" s="383"/>
      <c r="J18" s="386" t="str">
        <f>IF(入力フォーム!J40=1,"自宅",IF(入力フォーム!J40=2,"勤務先",""))</f>
        <v/>
      </c>
    </row>
    <row r="19" spans="2:10" ht="19.5" customHeight="1">
      <c r="C19" s="387" t="str">
        <f>IF(C20="-","","個別質問項目")</f>
        <v>個別質問項目</v>
      </c>
      <c r="D19" s="388"/>
      <c r="E19" s="389"/>
      <c r="F19" s="389"/>
      <c r="G19" s="390"/>
      <c r="H19" s="390"/>
      <c r="I19" s="390"/>
      <c r="J19" s="390"/>
    </row>
    <row r="20" spans="2:10" ht="22.5" customHeight="1">
      <c r="C20" s="370" t="str">
        <f>IF(入力フォーム!B34="使用","受講資格","-")</f>
        <v>受講資格</v>
      </c>
      <c r="D20" s="391" t="str">
        <f>IF(LEN(入力フォーム!C34)&gt;0,IF(LEN(入力フォーム!D34)&gt;0,入力フォーム!D34,""),"")</f>
        <v/>
      </c>
      <c r="E20" s="383"/>
      <c r="F20" s="383"/>
      <c r="G20" s="383"/>
      <c r="H20" s="383"/>
      <c r="I20" s="383"/>
      <c r="J20" s="392"/>
    </row>
    <row r="21" spans="2:10" ht="70.150000000000006" customHeight="1">
      <c r="C21" s="370" t="str">
        <f>IF(入力フォーム!B79="使用","備考","-")</f>
        <v>備考</v>
      </c>
      <c r="D21" s="391" t="str">
        <f>IF(LEN(入力フォーム!C79)&gt;0,IF(LEN(入力フォーム!D79)&gt;0,入力フォーム!D79,""),"")</f>
        <v/>
      </c>
      <c r="E21" s="383"/>
      <c r="F21" s="383"/>
      <c r="G21" s="383"/>
      <c r="H21" s="383"/>
      <c r="I21" s="383"/>
      <c r="J21" s="392"/>
    </row>
    <row r="22" spans="2:10" ht="45.75" hidden="1" customHeight="1">
      <c r="C22" s="393" t="s">
        <v>215</v>
      </c>
      <c r="D22" s="371"/>
      <c r="E22" s="394" t="str">
        <f>IF(入力フォーム!D72="同意する","同意する","")&amp;IF(入力フォーム!D72="一部同意する","一部同意  "&amp;IF(LEN(入力フォーム!D73)&gt;0,"【"&amp;入力フォーム!D73&amp;"を除く】 "," ")," ")&amp;IF(入力フォーム!D72="同意しない","同意しない","")</f>
        <v xml:space="preserve"> </v>
      </c>
      <c r="F22" s="395"/>
      <c r="G22" s="395"/>
      <c r="H22" s="395"/>
      <c r="I22" s="395"/>
      <c r="J22" s="396"/>
    </row>
    <row r="23" spans="2:10" ht="26.25" customHeight="1">
      <c r="C23" s="344"/>
      <c r="D23" s="344"/>
      <c r="J23" s="339"/>
    </row>
    <row r="24" spans="2:10" ht="18.75" customHeight="1">
      <c r="C24" s="397" t="str">
        <f>IF(入力フォーム!N8=25,"【更生相談所長の推薦欄】","（推薦欄）")</f>
        <v>（推薦欄）</v>
      </c>
      <c r="D24" s="398"/>
      <c r="E24" s="399"/>
      <c r="F24" s="399"/>
      <c r="G24" s="399"/>
      <c r="H24" s="399"/>
      <c r="I24" s="399"/>
      <c r="J24" s="400"/>
    </row>
    <row r="25" spans="2:10" ht="26.25" customHeight="1">
      <c r="C25" s="401" t="s">
        <v>216</v>
      </c>
      <c r="D25" s="402"/>
      <c r="E25" s="403"/>
      <c r="F25" s="403"/>
      <c r="G25" s="403"/>
      <c r="H25" s="403"/>
      <c r="I25" s="403"/>
      <c r="J25" s="404"/>
    </row>
    <row r="26" spans="2:10" ht="15" customHeight="1">
      <c r="C26" s="401" t="s">
        <v>217</v>
      </c>
      <c r="D26" s="403"/>
      <c r="E26" s="403"/>
      <c r="F26" s="403"/>
      <c r="G26" s="403"/>
      <c r="H26" s="403"/>
      <c r="I26" s="403"/>
      <c r="J26" s="404"/>
    </row>
    <row r="27" spans="2:10" ht="30.75" customHeight="1">
      <c r="C27" s="405"/>
      <c r="D27" s="403"/>
      <c r="E27" s="403"/>
      <c r="F27" s="403"/>
      <c r="G27" s="403"/>
      <c r="H27" s="406" t="s">
        <v>218</v>
      </c>
      <c r="I27" s="406"/>
      <c r="J27" s="404"/>
    </row>
    <row r="28" spans="2:10" ht="12.75" customHeight="1">
      <c r="C28" s="407"/>
      <c r="D28" s="408"/>
      <c r="E28" s="409"/>
      <c r="F28" s="409"/>
      <c r="G28" s="409"/>
      <c r="H28" s="409"/>
      <c r="I28" s="409"/>
      <c r="J28" s="410"/>
    </row>
    <row r="29" spans="2:10" ht="12.75" customHeight="1">
      <c r="C29" s="344"/>
      <c r="D29" s="344"/>
      <c r="J29" s="339"/>
    </row>
    <row r="30" spans="2:10" ht="12.75" customHeight="1">
      <c r="C30" s="344"/>
      <c r="D30" s="344"/>
      <c r="H30" s="411">
        <f ca="1">NOW()</f>
        <v>45786.45301365741</v>
      </c>
      <c r="I30" s="411"/>
      <c r="J30" s="411"/>
    </row>
    <row r="31" spans="2:10" ht="12.75" customHeight="1">
      <c r="C31" s="344"/>
      <c r="D31" s="344"/>
      <c r="J31" s="339"/>
    </row>
    <row r="32" spans="2:10" s="412" customFormat="1" ht="15.75" customHeight="1">
      <c r="B32" s="339"/>
      <c r="C32" s="339"/>
      <c r="D32" s="339"/>
      <c r="E32" s="339"/>
      <c r="F32" s="339"/>
      <c r="G32" s="339"/>
      <c r="H32" s="339"/>
      <c r="I32" s="339"/>
    </row>
    <row r="33" spans="2:9" s="412" customFormat="1" ht="15.75" customHeight="1">
      <c r="B33" s="339"/>
      <c r="C33" s="339"/>
      <c r="D33" s="339"/>
      <c r="E33" s="339"/>
      <c r="F33" s="339"/>
      <c r="G33" s="339"/>
      <c r="H33" s="339"/>
      <c r="I33" s="339"/>
    </row>
    <row r="34" spans="2:9" s="412" customFormat="1" ht="15.75" customHeight="1">
      <c r="B34" s="339"/>
      <c r="C34" s="339"/>
      <c r="D34" s="339"/>
      <c r="E34" s="339"/>
      <c r="F34" s="339"/>
      <c r="G34" s="339"/>
      <c r="H34" s="339"/>
      <c r="I34" s="339"/>
    </row>
    <row r="35" spans="2:9" s="412" customFormat="1" ht="15.75" customHeight="1">
      <c r="B35" s="339"/>
      <c r="C35" s="339"/>
      <c r="D35" s="339"/>
      <c r="E35" s="339"/>
      <c r="F35" s="339"/>
      <c r="G35" s="339"/>
      <c r="H35" s="339"/>
      <c r="I35" s="339"/>
    </row>
    <row r="36" spans="2:9" s="412" customFormat="1" ht="15.75" customHeight="1">
      <c r="B36" s="339"/>
      <c r="C36" s="339"/>
      <c r="D36" s="339"/>
      <c r="E36" s="339"/>
      <c r="F36" s="339"/>
      <c r="G36" s="339"/>
      <c r="H36" s="339"/>
      <c r="I36" s="339"/>
    </row>
    <row r="37" spans="2:9" s="412" customFormat="1" ht="15.75" customHeight="1">
      <c r="B37" s="339"/>
      <c r="C37" s="339"/>
      <c r="D37" s="339"/>
      <c r="E37" s="339"/>
      <c r="F37" s="339"/>
      <c r="G37" s="339"/>
      <c r="H37" s="339"/>
      <c r="I37" s="339"/>
    </row>
    <row r="38" spans="2:9" s="412" customFormat="1" ht="15.75" customHeight="1">
      <c r="B38" s="339"/>
      <c r="C38" s="339"/>
      <c r="D38" s="339"/>
      <c r="E38" s="339"/>
      <c r="F38" s="339"/>
      <c r="G38" s="339"/>
      <c r="H38" s="339"/>
      <c r="I38" s="339"/>
    </row>
    <row r="39" spans="2:9" s="412" customFormat="1" ht="15.75" customHeight="1">
      <c r="B39" s="339"/>
      <c r="C39" s="339"/>
      <c r="D39" s="339"/>
      <c r="E39" s="339"/>
      <c r="F39" s="339"/>
      <c r="G39" s="339"/>
      <c r="H39" s="339"/>
      <c r="I39" s="339"/>
    </row>
    <row r="40" spans="2:9" s="412" customFormat="1" ht="15.75" customHeight="1">
      <c r="B40" s="339"/>
      <c r="C40" s="339"/>
      <c r="D40" s="339"/>
      <c r="E40" s="339"/>
      <c r="F40" s="339"/>
      <c r="G40" s="339"/>
      <c r="H40" s="339"/>
      <c r="I40" s="339"/>
    </row>
    <row r="41" spans="2:9" s="412" customFormat="1" ht="15.75" customHeight="1">
      <c r="B41" s="339"/>
      <c r="C41" s="339"/>
      <c r="D41" s="339"/>
      <c r="E41" s="339"/>
      <c r="F41" s="339"/>
      <c r="G41" s="339"/>
      <c r="H41" s="339"/>
      <c r="I41" s="339"/>
    </row>
    <row r="42" spans="2:9" s="412" customFormat="1" ht="15.75" customHeight="1">
      <c r="B42" s="339"/>
      <c r="C42" s="339"/>
      <c r="D42" s="339"/>
      <c r="E42" s="339"/>
      <c r="F42" s="339"/>
      <c r="G42" s="339"/>
      <c r="H42" s="339"/>
      <c r="I42" s="339"/>
    </row>
    <row r="43" spans="2:9" s="412" customFormat="1" ht="15.75" customHeight="1">
      <c r="B43" s="339"/>
      <c r="C43" s="339"/>
      <c r="D43" s="339"/>
      <c r="E43" s="339"/>
      <c r="F43" s="339"/>
      <c r="G43" s="339"/>
      <c r="H43" s="339"/>
      <c r="I43" s="339"/>
    </row>
    <row r="44" spans="2:9" s="412" customFormat="1" ht="15.75" customHeight="1">
      <c r="B44" s="339"/>
      <c r="C44" s="339"/>
      <c r="D44" s="339"/>
      <c r="E44" s="339"/>
      <c r="F44" s="339"/>
      <c r="G44" s="339"/>
      <c r="H44" s="339"/>
      <c r="I44" s="339"/>
    </row>
    <row r="45" spans="2:9" s="412" customFormat="1" ht="15.75" customHeight="1">
      <c r="B45" s="339"/>
      <c r="C45" s="339"/>
      <c r="D45" s="339"/>
      <c r="E45" s="339"/>
      <c r="F45" s="339"/>
      <c r="G45" s="339"/>
      <c r="H45" s="339"/>
      <c r="I45" s="339"/>
    </row>
    <row r="46" spans="2:9" s="412" customFormat="1" ht="15.75" customHeight="1">
      <c r="B46" s="339"/>
      <c r="C46" s="339"/>
      <c r="D46" s="339"/>
      <c r="E46" s="339"/>
      <c r="F46" s="339"/>
      <c r="G46" s="339"/>
      <c r="H46" s="339"/>
      <c r="I46" s="339"/>
    </row>
    <row r="47" spans="2:9" s="412" customFormat="1" ht="15.75" customHeight="1">
      <c r="B47" s="339"/>
      <c r="C47" s="339"/>
      <c r="D47" s="339"/>
      <c r="E47" s="339"/>
      <c r="F47" s="339"/>
      <c r="G47" s="339"/>
      <c r="H47" s="339"/>
      <c r="I47" s="339"/>
    </row>
    <row r="48" spans="2:9" s="412" customFormat="1" ht="15.75" customHeight="1">
      <c r="B48" s="339"/>
      <c r="C48" s="339"/>
      <c r="D48" s="339"/>
      <c r="E48" s="339"/>
      <c r="F48" s="339"/>
      <c r="G48" s="339"/>
      <c r="H48" s="339"/>
      <c r="I48" s="339"/>
    </row>
    <row r="49" spans="2:9" s="412" customFormat="1" ht="15.75" customHeight="1">
      <c r="B49" s="339"/>
      <c r="C49" s="339"/>
      <c r="D49" s="339"/>
      <c r="E49" s="339"/>
      <c r="F49" s="339"/>
      <c r="G49" s="339"/>
      <c r="H49" s="339"/>
      <c r="I49" s="339"/>
    </row>
    <row r="50" spans="2:9" s="412" customFormat="1" ht="15.75" customHeight="1">
      <c r="B50" s="339"/>
      <c r="C50" s="339"/>
      <c r="D50" s="339"/>
      <c r="E50" s="339"/>
      <c r="F50" s="339"/>
      <c r="G50" s="339"/>
      <c r="H50" s="339"/>
      <c r="I50" s="339"/>
    </row>
    <row r="51" spans="2:9" s="412" customFormat="1" ht="15.75" customHeight="1">
      <c r="B51" s="339"/>
      <c r="C51" s="339"/>
      <c r="D51" s="339"/>
      <c r="E51" s="339"/>
      <c r="F51" s="339"/>
      <c r="G51" s="339"/>
      <c r="H51" s="339"/>
      <c r="I51" s="339"/>
    </row>
    <row r="52" spans="2:9" s="412" customFormat="1" ht="15.75" customHeight="1">
      <c r="B52" s="339"/>
      <c r="C52" s="339"/>
      <c r="D52" s="339"/>
      <c r="E52" s="339"/>
      <c r="F52" s="339"/>
      <c r="G52" s="339"/>
      <c r="H52" s="339"/>
      <c r="I52" s="339"/>
    </row>
    <row r="53" spans="2:9" s="412" customFormat="1" ht="15.75" customHeight="1">
      <c r="B53" s="339"/>
      <c r="C53" s="339"/>
      <c r="D53" s="339"/>
      <c r="E53" s="339"/>
      <c r="F53" s="339"/>
      <c r="G53" s="339"/>
      <c r="H53" s="339"/>
      <c r="I53" s="339"/>
    </row>
    <row r="54" spans="2:9" s="412" customFormat="1" ht="15.75" customHeight="1">
      <c r="B54" s="339"/>
      <c r="C54" s="339"/>
      <c r="D54" s="339"/>
      <c r="E54" s="339"/>
      <c r="F54" s="339"/>
      <c r="G54" s="339"/>
      <c r="H54" s="339"/>
      <c r="I54" s="339"/>
    </row>
    <row r="55" spans="2:9" s="412" customFormat="1" ht="15.75" customHeight="1">
      <c r="B55" s="339"/>
      <c r="C55" s="339"/>
      <c r="D55" s="339"/>
      <c r="E55" s="339"/>
      <c r="F55" s="339"/>
      <c r="G55" s="339"/>
      <c r="H55" s="339"/>
      <c r="I55" s="339"/>
    </row>
    <row r="56" spans="2:9" s="412" customFormat="1" ht="15.75" customHeight="1">
      <c r="B56" s="339"/>
      <c r="C56" s="339"/>
      <c r="D56" s="339"/>
      <c r="E56" s="339"/>
      <c r="F56" s="339"/>
      <c r="G56" s="339"/>
      <c r="H56" s="339"/>
      <c r="I56" s="339"/>
    </row>
    <row r="57" spans="2:9" s="412" customFormat="1" ht="15.75" customHeight="1">
      <c r="B57" s="339"/>
      <c r="C57" s="339"/>
      <c r="D57" s="339"/>
      <c r="E57" s="339"/>
      <c r="F57" s="339"/>
      <c r="G57" s="339"/>
      <c r="H57" s="339"/>
      <c r="I57" s="339"/>
    </row>
    <row r="58" spans="2:9" s="412" customFormat="1" ht="15.75" customHeight="1">
      <c r="B58" s="339"/>
      <c r="C58" s="339"/>
      <c r="D58" s="339"/>
      <c r="E58" s="339"/>
      <c r="F58" s="339"/>
      <c r="G58" s="339"/>
      <c r="H58" s="339"/>
      <c r="I58" s="339"/>
    </row>
    <row r="59" spans="2:9" s="412" customFormat="1" ht="15.75" customHeight="1">
      <c r="B59" s="339"/>
      <c r="C59" s="339"/>
      <c r="D59" s="339"/>
      <c r="E59" s="339"/>
      <c r="F59" s="339"/>
      <c r="G59" s="339"/>
      <c r="H59" s="339"/>
      <c r="I59" s="339"/>
    </row>
    <row r="60" spans="2:9" s="412" customFormat="1" ht="15.75" customHeight="1">
      <c r="B60" s="339"/>
      <c r="C60" s="339"/>
      <c r="D60" s="339"/>
      <c r="E60" s="339"/>
      <c r="F60" s="339"/>
      <c r="G60" s="339"/>
      <c r="H60" s="339"/>
      <c r="I60" s="339"/>
    </row>
    <row r="61" spans="2:9" s="412" customFormat="1" ht="15.75" customHeight="1">
      <c r="B61" s="339"/>
      <c r="C61" s="339"/>
      <c r="D61" s="339"/>
      <c r="E61" s="339"/>
      <c r="F61" s="339"/>
      <c r="G61" s="339"/>
      <c r="H61" s="339"/>
      <c r="I61" s="339"/>
    </row>
    <row r="62" spans="2:9" s="412" customFormat="1" ht="15.75" customHeight="1">
      <c r="B62" s="339"/>
      <c r="C62" s="339"/>
      <c r="D62" s="339"/>
      <c r="E62" s="339"/>
      <c r="F62" s="339"/>
      <c r="G62" s="339"/>
      <c r="H62" s="339"/>
      <c r="I62" s="339"/>
    </row>
    <row r="63" spans="2:9" s="412" customFormat="1" ht="15.75" customHeight="1">
      <c r="B63" s="339"/>
      <c r="C63" s="339"/>
      <c r="D63" s="339"/>
      <c r="E63" s="339"/>
      <c r="F63" s="339"/>
      <c r="G63" s="339"/>
      <c r="H63" s="339"/>
      <c r="I63" s="339"/>
    </row>
    <row r="64" spans="2:9" s="412" customFormat="1" ht="15.75" customHeight="1">
      <c r="B64" s="339"/>
      <c r="C64" s="339"/>
      <c r="D64" s="339"/>
      <c r="E64" s="339"/>
      <c r="F64" s="339"/>
      <c r="G64" s="339"/>
      <c r="H64" s="339"/>
      <c r="I64" s="339"/>
    </row>
    <row r="65" spans="2:9" s="412" customFormat="1" ht="15.75" customHeight="1">
      <c r="B65" s="339"/>
      <c r="C65" s="339"/>
      <c r="D65" s="339"/>
      <c r="E65" s="339"/>
      <c r="F65" s="339"/>
      <c r="G65" s="339"/>
      <c r="H65" s="339"/>
      <c r="I65" s="339"/>
    </row>
    <row r="66" spans="2:9" s="412" customFormat="1" ht="15.75" customHeight="1">
      <c r="B66" s="339"/>
      <c r="C66" s="339"/>
      <c r="D66" s="339"/>
      <c r="E66" s="339"/>
      <c r="F66" s="339"/>
      <c r="G66" s="339"/>
      <c r="H66" s="339"/>
      <c r="I66" s="339"/>
    </row>
    <row r="67" spans="2:9" s="412" customFormat="1" ht="15.75" customHeight="1">
      <c r="B67" s="339"/>
      <c r="C67" s="339"/>
      <c r="D67" s="339"/>
      <c r="E67" s="339"/>
      <c r="F67" s="339"/>
      <c r="G67" s="339"/>
      <c r="H67" s="339"/>
      <c r="I67" s="339"/>
    </row>
    <row r="68" spans="2:9" s="412" customFormat="1" ht="15.75" customHeight="1">
      <c r="B68" s="339"/>
      <c r="C68" s="339"/>
      <c r="D68" s="339"/>
      <c r="E68" s="339"/>
      <c r="F68" s="339"/>
      <c r="G68" s="339"/>
      <c r="H68" s="339"/>
      <c r="I68" s="339"/>
    </row>
    <row r="69" spans="2:9" s="412" customFormat="1" ht="15.75" customHeight="1">
      <c r="B69" s="339"/>
      <c r="C69" s="339"/>
      <c r="D69" s="339"/>
      <c r="E69" s="339"/>
      <c r="F69" s="339"/>
      <c r="G69" s="339"/>
      <c r="H69" s="339"/>
      <c r="I69" s="339"/>
    </row>
    <row r="70" spans="2:9" s="412" customFormat="1" ht="15.75" customHeight="1">
      <c r="B70" s="339"/>
      <c r="C70" s="339"/>
      <c r="D70" s="339"/>
      <c r="E70" s="339"/>
      <c r="F70" s="339"/>
      <c r="G70" s="339"/>
      <c r="H70" s="339"/>
      <c r="I70" s="339"/>
    </row>
    <row r="71" spans="2:9" s="412" customFormat="1" ht="15.75" hidden="1" customHeight="1">
      <c r="B71" s="339"/>
      <c r="C71" s="339"/>
      <c r="D71" s="339"/>
      <c r="E71" s="339"/>
      <c r="F71" s="339"/>
      <c r="G71" s="339"/>
      <c r="H71" s="339"/>
      <c r="I71" s="339"/>
    </row>
    <row r="72" spans="2:9" s="412" customFormat="1" ht="15.75" customHeight="1">
      <c r="B72" s="339"/>
      <c r="C72" s="339"/>
      <c r="D72" s="339"/>
      <c r="E72" s="339"/>
      <c r="F72" s="339"/>
      <c r="G72" s="339"/>
      <c r="H72" s="339"/>
      <c r="I72" s="339"/>
    </row>
    <row r="73" spans="2:9" s="412" customFormat="1" ht="15.75" customHeight="1">
      <c r="B73" s="339"/>
      <c r="C73" s="339"/>
      <c r="D73" s="339"/>
      <c r="E73" s="339"/>
      <c r="F73" s="339"/>
      <c r="G73" s="339"/>
      <c r="H73" s="339"/>
      <c r="I73" s="339"/>
    </row>
    <row r="74" spans="2:9" s="412" customFormat="1" ht="15.75" customHeight="1">
      <c r="B74" s="339"/>
      <c r="C74" s="339"/>
      <c r="D74" s="339"/>
      <c r="E74" s="339"/>
      <c r="F74" s="339"/>
      <c r="G74" s="339"/>
      <c r="H74" s="339"/>
      <c r="I74" s="339"/>
    </row>
    <row r="75" spans="2:9" s="412" customFormat="1" ht="15.75" customHeight="1">
      <c r="B75" s="339"/>
      <c r="C75" s="339"/>
      <c r="D75" s="339"/>
      <c r="E75" s="339"/>
      <c r="F75" s="339"/>
      <c r="G75" s="339"/>
      <c r="H75" s="339"/>
      <c r="I75" s="339"/>
    </row>
    <row r="76" spans="2:9" s="412" customFormat="1" ht="15.75" customHeight="1">
      <c r="B76" s="339"/>
      <c r="C76" s="339"/>
      <c r="D76" s="339"/>
      <c r="E76" s="339"/>
      <c r="F76" s="339"/>
      <c r="G76" s="339"/>
      <c r="H76" s="339"/>
      <c r="I76" s="339"/>
    </row>
    <row r="77" spans="2:9" s="412" customFormat="1" ht="15.75" customHeight="1">
      <c r="B77" s="339"/>
      <c r="C77" s="339"/>
      <c r="D77" s="339"/>
      <c r="E77" s="339"/>
      <c r="F77" s="339"/>
      <c r="G77" s="339"/>
      <c r="H77" s="339"/>
      <c r="I77" s="339"/>
    </row>
    <row r="78" spans="2:9" s="412" customFormat="1" ht="15.75" customHeight="1">
      <c r="B78" s="339"/>
      <c r="C78" s="339"/>
      <c r="D78" s="339"/>
      <c r="E78" s="339"/>
      <c r="F78" s="339"/>
      <c r="G78" s="339"/>
      <c r="H78" s="339"/>
      <c r="I78" s="339"/>
    </row>
    <row r="79" spans="2:9" s="412" customFormat="1" ht="15.75" customHeight="1">
      <c r="B79" s="339"/>
      <c r="C79" s="339"/>
      <c r="D79" s="339"/>
      <c r="E79" s="339"/>
      <c r="F79" s="339"/>
      <c r="G79" s="339"/>
      <c r="H79" s="339"/>
      <c r="I79" s="339"/>
    </row>
    <row r="80" spans="2:9" s="412" customFormat="1" ht="15.75" customHeight="1">
      <c r="B80" s="339"/>
      <c r="C80" s="339"/>
      <c r="D80" s="339"/>
      <c r="E80" s="339"/>
      <c r="F80" s="339"/>
      <c r="G80" s="339"/>
      <c r="H80" s="339"/>
      <c r="I80" s="339"/>
    </row>
    <row r="81" spans="2:9" s="412" customFormat="1" ht="15.75" customHeight="1">
      <c r="B81" s="339"/>
      <c r="C81" s="339"/>
      <c r="D81" s="339"/>
      <c r="E81" s="339"/>
      <c r="F81" s="339"/>
      <c r="G81" s="339"/>
      <c r="H81" s="339"/>
      <c r="I81" s="339"/>
    </row>
    <row r="82" spans="2:9" s="412" customFormat="1" ht="15.75" customHeight="1">
      <c r="B82" s="339"/>
      <c r="C82" s="339"/>
      <c r="D82" s="339"/>
      <c r="E82" s="339"/>
      <c r="F82" s="339"/>
      <c r="G82" s="339"/>
      <c r="H82" s="339"/>
      <c r="I82" s="339"/>
    </row>
    <row r="83" spans="2:9" s="412" customFormat="1" ht="15.75" customHeight="1">
      <c r="B83" s="339"/>
      <c r="C83" s="339"/>
      <c r="D83" s="339"/>
      <c r="E83" s="339"/>
      <c r="F83" s="339"/>
      <c r="G83" s="339"/>
      <c r="H83" s="339"/>
      <c r="I83" s="339"/>
    </row>
    <row r="84" spans="2:9" s="412" customFormat="1" ht="15.75" customHeight="1">
      <c r="B84" s="339"/>
      <c r="C84" s="339"/>
      <c r="D84" s="339"/>
      <c r="E84" s="339"/>
      <c r="F84" s="339"/>
      <c r="G84" s="339"/>
      <c r="H84" s="339"/>
      <c r="I84" s="339"/>
    </row>
    <row r="85" spans="2:9" s="412" customFormat="1" ht="15.75" customHeight="1">
      <c r="B85" s="339"/>
      <c r="C85" s="339"/>
      <c r="D85" s="339"/>
      <c r="E85" s="339"/>
      <c r="F85" s="339"/>
      <c r="G85" s="339"/>
      <c r="H85" s="339"/>
      <c r="I85" s="339"/>
    </row>
    <row r="86" spans="2:9" s="412" customFormat="1" ht="15.75" customHeight="1">
      <c r="B86" s="339"/>
      <c r="C86" s="339"/>
      <c r="D86" s="339"/>
      <c r="E86" s="339"/>
      <c r="F86" s="339"/>
      <c r="G86" s="339"/>
      <c r="H86" s="339"/>
      <c r="I86" s="339"/>
    </row>
    <row r="87" spans="2:9" s="412" customFormat="1" ht="15.75" customHeight="1">
      <c r="B87" s="339"/>
      <c r="C87" s="339"/>
      <c r="D87" s="339"/>
      <c r="E87" s="339"/>
      <c r="F87" s="339"/>
      <c r="G87" s="339"/>
      <c r="H87" s="339"/>
      <c r="I87" s="339"/>
    </row>
    <row r="88" spans="2:9" s="412" customFormat="1" ht="15.75" customHeight="1">
      <c r="B88" s="339"/>
      <c r="C88" s="339"/>
      <c r="D88" s="339"/>
      <c r="E88" s="339"/>
      <c r="F88" s="339"/>
      <c r="G88" s="339"/>
      <c r="H88" s="339"/>
      <c r="I88" s="339"/>
    </row>
    <row r="89" spans="2:9" s="412" customFormat="1" ht="15.75" customHeight="1">
      <c r="B89" s="339"/>
      <c r="C89" s="339"/>
      <c r="D89" s="339"/>
      <c r="E89" s="339"/>
      <c r="F89" s="339"/>
      <c r="G89" s="339"/>
      <c r="H89" s="339"/>
      <c r="I89" s="339"/>
    </row>
    <row r="90" spans="2:9" s="412" customFormat="1" ht="15.75" customHeight="1">
      <c r="B90" s="339"/>
      <c r="C90" s="339"/>
      <c r="D90" s="339"/>
      <c r="E90" s="339"/>
      <c r="F90" s="339"/>
      <c r="G90" s="339"/>
      <c r="H90" s="339"/>
      <c r="I90" s="339"/>
    </row>
    <row r="91" spans="2:9" s="412" customFormat="1" ht="15.75" customHeight="1">
      <c r="B91" s="339"/>
      <c r="C91" s="339"/>
      <c r="D91" s="339"/>
      <c r="E91" s="339"/>
      <c r="F91" s="339"/>
      <c r="G91" s="339"/>
      <c r="H91" s="339"/>
      <c r="I91" s="339"/>
    </row>
    <row r="92" spans="2:9" s="412" customFormat="1" ht="15.75" customHeight="1">
      <c r="B92" s="339"/>
      <c r="C92" s="339"/>
      <c r="D92" s="339"/>
      <c r="E92" s="339"/>
      <c r="F92" s="339"/>
      <c r="G92" s="339"/>
      <c r="H92" s="339"/>
      <c r="I92" s="339"/>
    </row>
    <row r="93" spans="2:9" s="412" customFormat="1" ht="15.75" customHeight="1">
      <c r="B93" s="339"/>
      <c r="C93" s="339"/>
      <c r="D93" s="339"/>
      <c r="E93" s="339"/>
      <c r="F93" s="339"/>
      <c r="G93" s="339"/>
      <c r="H93" s="339"/>
      <c r="I93" s="339"/>
    </row>
    <row r="94" spans="2:9" s="412" customFormat="1" ht="15.75" customHeight="1">
      <c r="B94" s="339"/>
      <c r="C94" s="339"/>
      <c r="D94" s="339"/>
      <c r="E94" s="339"/>
      <c r="F94" s="339"/>
      <c r="G94" s="339"/>
      <c r="H94" s="339"/>
      <c r="I94" s="339"/>
    </row>
    <row r="95" spans="2:9" s="412" customFormat="1" ht="15.75" customHeight="1">
      <c r="B95" s="339"/>
      <c r="C95" s="339"/>
      <c r="D95" s="339"/>
      <c r="E95" s="339"/>
      <c r="F95" s="339"/>
      <c r="G95" s="339"/>
      <c r="H95" s="339"/>
      <c r="I95" s="339"/>
    </row>
    <row r="96" spans="2:9" s="412" customFormat="1" ht="15.75" customHeight="1">
      <c r="B96" s="339"/>
      <c r="C96" s="339"/>
      <c r="D96" s="339"/>
      <c r="E96" s="339"/>
      <c r="F96" s="339"/>
      <c r="G96" s="339"/>
      <c r="H96" s="339"/>
      <c r="I96" s="339"/>
    </row>
    <row r="97" spans="2:9" s="412" customFormat="1" ht="15.75" customHeight="1">
      <c r="B97" s="339"/>
      <c r="C97" s="339"/>
      <c r="D97" s="339"/>
      <c r="E97" s="339"/>
      <c r="F97" s="339"/>
      <c r="G97" s="339"/>
      <c r="H97" s="339"/>
      <c r="I97" s="339"/>
    </row>
    <row r="98" spans="2:9" s="412" customFormat="1" ht="15.75" customHeight="1">
      <c r="B98" s="339"/>
      <c r="C98" s="339"/>
      <c r="D98" s="339"/>
      <c r="E98" s="339"/>
      <c r="F98" s="339"/>
      <c r="G98" s="339"/>
      <c r="H98" s="339"/>
      <c r="I98" s="339"/>
    </row>
    <row r="99" spans="2:9" s="412" customFormat="1" ht="15.75" customHeight="1">
      <c r="B99" s="339"/>
      <c r="C99" s="339"/>
      <c r="D99" s="339"/>
      <c r="E99" s="339"/>
      <c r="F99" s="339"/>
      <c r="G99" s="339"/>
      <c r="H99" s="339"/>
      <c r="I99" s="339"/>
    </row>
    <row r="100" spans="2:9" s="412" customFormat="1" ht="15.75" customHeight="1">
      <c r="B100" s="339"/>
      <c r="C100" s="339"/>
      <c r="D100" s="339"/>
      <c r="E100" s="339"/>
      <c r="F100" s="339"/>
      <c r="G100" s="339"/>
      <c r="H100" s="339"/>
      <c r="I100" s="339"/>
    </row>
    <row r="101" spans="2:9" s="412" customFormat="1" ht="15.75" customHeight="1">
      <c r="B101" s="339"/>
      <c r="C101" s="339"/>
      <c r="D101" s="339"/>
      <c r="E101" s="339"/>
      <c r="F101" s="339"/>
      <c r="G101" s="339"/>
      <c r="H101" s="339"/>
      <c r="I101" s="339"/>
    </row>
    <row r="102" spans="2:9" s="412" customFormat="1" ht="15.75" customHeight="1">
      <c r="B102" s="339"/>
      <c r="C102" s="339"/>
      <c r="D102" s="339"/>
      <c r="E102" s="339"/>
      <c r="F102" s="339"/>
      <c r="G102" s="339"/>
      <c r="H102" s="339"/>
      <c r="I102" s="339"/>
    </row>
    <row r="103" spans="2:9" s="412" customFormat="1" ht="15.75" customHeight="1">
      <c r="B103" s="339"/>
      <c r="C103" s="339"/>
      <c r="D103" s="339"/>
      <c r="E103" s="339"/>
      <c r="F103" s="339"/>
      <c r="G103" s="339"/>
      <c r="H103" s="339"/>
      <c r="I103" s="339"/>
    </row>
    <row r="104" spans="2:9" s="412" customFormat="1" ht="15.75" customHeight="1">
      <c r="B104" s="339"/>
      <c r="C104" s="339"/>
      <c r="D104" s="339"/>
      <c r="E104" s="339"/>
      <c r="F104" s="339"/>
      <c r="G104" s="339"/>
      <c r="H104" s="339"/>
      <c r="I104" s="339"/>
    </row>
    <row r="105" spans="2:9" s="412" customFormat="1" ht="15.75" customHeight="1">
      <c r="B105" s="339"/>
      <c r="C105" s="339"/>
      <c r="D105" s="339"/>
      <c r="E105" s="339"/>
      <c r="F105" s="339"/>
      <c r="G105" s="339"/>
      <c r="H105" s="339"/>
      <c r="I105" s="339"/>
    </row>
    <row r="106" spans="2:9" s="412" customFormat="1" ht="15.75" customHeight="1">
      <c r="B106" s="339"/>
      <c r="C106" s="339"/>
      <c r="D106" s="339"/>
      <c r="E106" s="339"/>
      <c r="F106" s="339"/>
      <c r="G106" s="339"/>
      <c r="H106" s="339"/>
      <c r="I106" s="339"/>
    </row>
    <row r="107" spans="2:9" s="412" customFormat="1" ht="15.75" customHeight="1">
      <c r="B107" s="339"/>
      <c r="C107" s="339"/>
      <c r="D107" s="339"/>
      <c r="E107" s="339"/>
      <c r="F107" s="339"/>
      <c r="G107" s="339"/>
      <c r="H107" s="339"/>
      <c r="I107" s="339"/>
    </row>
    <row r="108" spans="2:9" s="412" customFormat="1" ht="15.75" customHeight="1">
      <c r="B108" s="339"/>
      <c r="C108" s="339"/>
      <c r="D108" s="339"/>
      <c r="E108" s="339"/>
      <c r="F108" s="339"/>
      <c r="G108" s="339"/>
      <c r="H108" s="339"/>
      <c r="I108" s="339"/>
    </row>
    <row r="109" spans="2:9" s="412" customFormat="1" ht="15.75" customHeight="1">
      <c r="B109" s="339"/>
      <c r="C109" s="339"/>
      <c r="D109" s="339"/>
      <c r="E109" s="339"/>
      <c r="F109" s="339"/>
      <c r="G109" s="339"/>
      <c r="H109" s="339"/>
      <c r="I109" s="339"/>
    </row>
    <row r="110" spans="2:9" s="412" customFormat="1" ht="15.75" customHeight="1">
      <c r="B110" s="339"/>
      <c r="C110" s="339"/>
      <c r="D110" s="339"/>
      <c r="E110" s="339"/>
      <c r="F110" s="339"/>
      <c r="G110" s="339"/>
      <c r="H110" s="339"/>
      <c r="I110" s="339"/>
    </row>
    <row r="111" spans="2:9" s="412" customFormat="1" ht="15.75" customHeight="1">
      <c r="B111" s="339"/>
      <c r="C111" s="339"/>
      <c r="D111" s="339"/>
      <c r="E111" s="339"/>
      <c r="F111" s="339"/>
      <c r="G111" s="339"/>
      <c r="H111" s="339"/>
      <c r="I111" s="339"/>
    </row>
    <row r="112" spans="2:9" s="412" customFormat="1" ht="15.75" customHeight="1">
      <c r="B112" s="339"/>
      <c r="C112" s="339"/>
      <c r="D112" s="339"/>
      <c r="E112" s="339"/>
      <c r="F112" s="339"/>
      <c r="G112" s="339"/>
      <c r="H112" s="339"/>
      <c r="I112" s="339"/>
    </row>
    <row r="113" spans="2:9" s="412" customFormat="1" ht="15.75" customHeight="1">
      <c r="B113" s="339"/>
      <c r="C113" s="339"/>
      <c r="D113" s="339"/>
      <c r="E113" s="339"/>
      <c r="F113" s="339"/>
      <c r="G113" s="339"/>
      <c r="H113" s="339"/>
      <c r="I113" s="339"/>
    </row>
    <row r="114" spans="2:9" s="412" customFormat="1" ht="15.75" customHeight="1">
      <c r="B114" s="339"/>
      <c r="C114" s="339"/>
      <c r="D114" s="339"/>
      <c r="E114" s="339"/>
      <c r="F114" s="339"/>
      <c r="G114" s="339"/>
      <c r="H114" s="339"/>
      <c r="I114" s="339"/>
    </row>
    <row r="115" spans="2:9" s="412" customFormat="1" ht="15.75" customHeight="1">
      <c r="B115" s="339"/>
      <c r="C115" s="339"/>
      <c r="D115" s="339"/>
      <c r="E115" s="339"/>
      <c r="F115" s="339"/>
      <c r="G115" s="339"/>
      <c r="H115" s="339"/>
      <c r="I115" s="339"/>
    </row>
    <row r="116" spans="2:9" s="412" customFormat="1" ht="15.75" customHeight="1">
      <c r="B116" s="339"/>
      <c r="C116" s="339"/>
      <c r="D116" s="339"/>
      <c r="E116" s="339"/>
      <c r="F116" s="339"/>
      <c r="G116" s="339"/>
      <c r="H116" s="339"/>
      <c r="I116" s="339"/>
    </row>
    <row r="117" spans="2:9" s="412" customFormat="1" ht="15.75" customHeight="1">
      <c r="B117" s="339"/>
      <c r="C117" s="339"/>
      <c r="D117" s="339"/>
      <c r="E117" s="339"/>
      <c r="F117" s="339"/>
      <c r="G117" s="339"/>
      <c r="H117" s="339"/>
      <c r="I117" s="339"/>
    </row>
    <row r="118" spans="2:9" s="412" customFormat="1" ht="15.75" customHeight="1">
      <c r="B118" s="339"/>
      <c r="C118" s="339"/>
      <c r="D118" s="339"/>
      <c r="E118" s="339"/>
      <c r="F118" s="339"/>
      <c r="G118" s="339"/>
      <c r="H118" s="339"/>
      <c r="I118" s="339"/>
    </row>
    <row r="119" spans="2:9" s="412" customFormat="1" ht="15.75" customHeight="1">
      <c r="B119" s="339"/>
      <c r="C119" s="339"/>
      <c r="D119" s="339"/>
      <c r="E119" s="339"/>
      <c r="F119" s="339"/>
      <c r="G119" s="339"/>
      <c r="H119" s="339"/>
      <c r="I119" s="339"/>
    </row>
    <row r="120" spans="2:9" s="412" customFormat="1" ht="15.75" customHeight="1">
      <c r="B120" s="339"/>
      <c r="C120" s="339"/>
      <c r="D120" s="339"/>
      <c r="E120" s="339"/>
      <c r="F120" s="339"/>
      <c r="G120" s="339"/>
      <c r="H120" s="339"/>
      <c r="I120" s="339"/>
    </row>
    <row r="121" spans="2:9" s="412" customFormat="1" ht="15.75" customHeight="1">
      <c r="B121" s="339"/>
      <c r="C121" s="339"/>
      <c r="D121" s="339"/>
      <c r="E121" s="339"/>
      <c r="F121" s="339"/>
      <c r="G121" s="339"/>
      <c r="H121" s="339"/>
      <c r="I121" s="339"/>
    </row>
    <row r="122" spans="2:9" s="412" customFormat="1" ht="15.75" customHeight="1">
      <c r="B122" s="339"/>
      <c r="C122" s="339"/>
      <c r="D122" s="339"/>
      <c r="E122" s="339"/>
      <c r="F122" s="339"/>
      <c r="G122" s="339"/>
      <c r="H122" s="339"/>
      <c r="I122" s="339"/>
    </row>
    <row r="123" spans="2:9" s="412" customFormat="1" ht="15.75" customHeight="1">
      <c r="B123" s="339"/>
      <c r="C123" s="339"/>
      <c r="D123" s="339"/>
      <c r="E123" s="339"/>
      <c r="F123" s="339"/>
      <c r="G123" s="339"/>
      <c r="H123" s="339"/>
      <c r="I123" s="339"/>
    </row>
    <row r="124" spans="2:9" s="412" customFormat="1" ht="15.75" customHeight="1">
      <c r="B124" s="339"/>
      <c r="C124" s="339"/>
      <c r="D124" s="339"/>
      <c r="E124" s="339"/>
      <c r="F124" s="339"/>
      <c r="G124" s="339"/>
      <c r="H124" s="339"/>
      <c r="I124" s="339"/>
    </row>
    <row r="125" spans="2:9" s="412" customFormat="1" ht="15.75" customHeight="1">
      <c r="B125" s="339"/>
      <c r="C125" s="339"/>
      <c r="D125" s="339"/>
      <c r="E125" s="339"/>
      <c r="F125" s="339"/>
      <c r="G125" s="339"/>
      <c r="H125" s="339"/>
      <c r="I125" s="339"/>
    </row>
    <row r="126" spans="2:9" s="412" customFormat="1" ht="15.75" customHeight="1">
      <c r="B126" s="339"/>
      <c r="C126" s="339"/>
      <c r="D126" s="339"/>
      <c r="E126" s="339"/>
      <c r="F126" s="339"/>
      <c r="G126" s="339"/>
      <c r="H126" s="339"/>
      <c r="I126" s="339"/>
    </row>
    <row r="127" spans="2:9" s="412" customFormat="1" ht="15.75" customHeight="1">
      <c r="B127" s="339"/>
      <c r="C127" s="339"/>
      <c r="D127" s="339"/>
      <c r="E127" s="339"/>
      <c r="F127" s="339"/>
      <c r="G127" s="339"/>
      <c r="H127" s="339"/>
      <c r="I127" s="339"/>
    </row>
    <row r="128" spans="2:9" s="412" customFormat="1" ht="15.75" customHeight="1">
      <c r="B128" s="339"/>
      <c r="C128" s="339"/>
      <c r="D128" s="339"/>
      <c r="E128" s="339"/>
      <c r="F128" s="339"/>
      <c r="G128" s="339"/>
      <c r="H128" s="339"/>
      <c r="I128" s="339"/>
    </row>
    <row r="129" spans="2:9" s="412" customFormat="1" ht="15.75" customHeight="1">
      <c r="B129" s="339"/>
      <c r="C129" s="339"/>
      <c r="D129" s="339"/>
      <c r="E129" s="339"/>
      <c r="F129" s="339"/>
      <c r="G129" s="339"/>
      <c r="H129" s="339"/>
      <c r="I129" s="339"/>
    </row>
    <row r="130" spans="2:9" s="412" customFormat="1" ht="15.75" customHeight="1">
      <c r="B130" s="339"/>
      <c r="C130" s="339"/>
      <c r="D130" s="339"/>
      <c r="E130" s="339"/>
      <c r="F130" s="339"/>
      <c r="G130" s="339"/>
      <c r="H130" s="339"/>
      <c r="I130" s="339"/>
    </row>
    <row r="131" spans="2:9" s="412" customFormat="1" ht="15.75" customHeight="1">
      <c r="B131" s="339"/>
      <c r="C131" s="339"/>
      <c r="D131" s="339"/>
      <c r="E131" s="339"/>
      <c r="F131" s="339"/>
      <c r="G131" s="339"/>
      <c r="H131" s="339"/>
      <c r="I131" s="339"/>
    </row>
    <row r="132" spans="2:9" s="412" customFormat="1" ht="15.75" customHeight="1">
      <c r="B132" s="339"/>
      <c r="C132" s="339"/>
      <c r="D132" s="339"/>
      <c r="E132" s="339"/>
      <c r="F132" s="339"/>
      <c r="G132" s="339"/>
      <c r="H132" s="339"/>
      <c r="I132" s="339"/>
    </row>
    <row r="133" spans="2:9" s="412" customFormat="1" ht="15.75" customHeight="1">
      <c r="B133" s="339"/>
      <c r="C133" s="339"/>
      <c r="D133" s="339"/>
      <c r="E133" s="339"/>
      <c r="F133" s="339"/>
      <c r="G133" s="339"/>
      <c r="H133" s="339"/>
      <c r="I133" s="339"/>
    </row>
    <row r="134" spans="2:9" s="412" customFormat="1" ht="15.75" customHeight="1">
      <c r="B134" s="339"/>
      <c r="C134" s="339"/>
      <c r="D134" s="339"/>
      <c r="E134" s="339"/>
      <c r="F134" s="339"/>
      <c r="G134" s="339"/>
      <c r="H134" s="339"/>
      <c r="I134" s="339"/>
    </row>
    <row r="135" spans="2:9" s="412" customFormat="1" ht="15.75" customHeight="1">
      <c r="B135" s="339"/>
      <c r="C135" s="339"/>
      <c r="D135" s="339"/>
      <c r="E135" s="339"/>
      <c r="F135" s="339"/>
      <c r="G135" s="339"/>
      <c r="H135" s="339"/>
      <c r="I135" s="339"/>
    </row>
    <row r="136" spans="2:9" s="412" customFormat="1" ht="15.75" customHeight="1">
      <c r="B136" s="339"/>
      <c r="C136" s="339"/>
      <c r="D136" s="339"/>
      <c r="E136" s="339"/>
      <c r="F136" s="339"/>
      <c r="G136" s="339"/>
      <c r="H136" s="339"/>
      <c r="I136" s="339"/>
    </row>
    <row r="137" spans="2:9" s="412" customFormat="1" ht="15.75" customHeight="1">
      <c r="B137" s="339"/>
      <c r="C137" s="339"/>
      <c r="D137" s="339"/>
      <c r="E137" s="339"/>
      <c r="F137" s="339"/>
      <c r="G137" s="339"/>
      <c r="H137" s="339"/>
      <c r="I137" s="339"/>
    </row>
    <row r="138" spans="2:9" s="412" customFormat="1" ht="15.75" customHeight="1">
      <c r="B138" s="339"/>
      <c r="C138" s="339"/>
      <c r="D138" s="339"/>
      <c r="E138" s="339"/>
      <c r="F138" s="339"/>
      <c r="G138" s="339"/>
      <c r="H138" s="339"/>
      <c r="I138" s="339"/>
    </row>
    <row r="139" spans="2:9" s="412" customFormat="1" ht="15.75" customHeight="1">
      <c r="B139" s="339"/>
      <c r="C139" s="339"/>
      <c r="D139" s="339"/>
      <c r="E139" s="339"/>
      <c r="F139" s="339"/>
      <c r="G139" s="339"/>
      <c r="H139" s="339"/>
      <c r="I139" s="339"/>
    </row>
    <row r="140" spans="2:9" s="412" customFormat="1" ht="15.75" customHeight="1">
      <c r="B140" s="339"/>
      <c r="C140" s="339"/>
      <c r="D140" s="339"/>
      <c r="E140" s="339"/>
      <c r="F140" s="339"/>
      <c r="G140" s="339"/>
      <c r="H140" s="339"/>
      <c r="I140" s="339"/>
    </row>
    <row r="141" spans="2:9" s="412" customFormat="1" ht="15.75" customHeight="1">
      <c r="B141" s="339"/>
      <c r="C141" s="339"/>
      <c r="D141" s="339"/>
      <c r="E141" s="339"/>
      <c r="F141" s="339"/>
      <c r="G141" s="339"/>
      <c r="H141" s="339"/>
      <c r="I141" s="339"/>
    </row>
    <row r="142" spans="2:9" s="412" customFormat="1" ht="15.75" customHeight="1">
      <c r="B142" s="339"/>
      <c r="C142" s="339"/>
      <c r="D142" s="339"/>
      <c r="E142" s="339"/>
      <c r="F142" s="339"/>
      <c r="G142" s="339"/>
      <c r="H142" s="339"/>
      <c r="I142" s="339"/>
    </row>
    <row r="143" spans="2:9" s="412" customFormat="1" ht="15.75" customHeight="1">
      <c r="B143" s="339"/>
      <c r="C143" s="339"/>
      <c r="D143" s="339"/>
      <c r="E143" s="339"/>
      <c r="F143" s="339"/>
      <c r="G143" s="339"/>
      <c r="H143" s="339"/>
      <c r="I143" s="339"/>
    </row>
    <row r="144" spans="2:9" s="412" customFormat="1" ht="15.75" customHeight="1">
      <c r="B144" s="339"/>
      <c r="C144" s="339"/>
      <c r="D144" s="339"/>
      <c r="E144" s="339"/>
      <c r="F144" s="339"/>
      <c r="G144" s="339"/>
      <c r="H144" s="339"/>
      <c r="I144" s="339"/>
    </row>
    <row r="145" spans="2:9" s="412" customFormat="1" ht="15.75" customHeight="1">
      <c r="B145" s="339"/>
      <c r="C145" s="339"/>
      <c r="D145" s="339"/>
      <c r="E145" s="339"/>
      <c r="F145" s="339"/>
      <c r="G145" s="339"/>
      <c r="H145" s="339"/>
      <c r="I145" s="339"/>
    </row>
    <row r="146" spans="2:9" s="412" customFormat="1" ht="15.75" customHeight="1">
      <c r="B146" s="339"/>
      <c r="C146" s="339"/>
      <c r="D146" s="339"/>
      <c r="E146" s="339"/>
      <c r="F146" s="339"/>
      <c r="G146" s="339"/>
      <c r="H146" s="339"/>
      <c r="I146" s="339"/>
    </row>
    <row r="147" spans="2:9" s="412" customFormat="1" ht="15.75" customHeight="1">
      <c r="B147" s="339"/>
      <c r="C147" s="339"/>
      <c r="D147" s="339"/>
      <c r="E147" s="339"/>
      <c r="F147" s="339"/>
      <c r="G147" s="339"/>
      <c r="H147" s="339"/>
      <c r="I147" s="339"/>
    </row>
    <row r="148" spans="2:9" s="412" customFormat="1" ht="15.75" customHeight="1">
      <c r="B148" s="339"/>
      <c r="C148" s="339"/>
      <c r="D148" s="339"/>
      <c r="E148" s="339"/>
      <c r="F148" s="339"/>
      <c r="G148" s="339"/>
      <c r="H148" s="339"/>
      <c r="I148" s="339"/>
    </row>
    <row r="149" spans="2:9" s="412" customFormat="1" ht="15.75" customHeight="1">
      <c r="B149" s="339"/>
      <c r="C149" s="339"/>
      <c r="D149" s="339"/>
      <c r="E149" s="339"/>
      <c r="F149" s="339"/>
      <c r="G149" s="339"/>
      <c r="H149" s="339"/>
      <c r="I149" s="339"/>
    </row>
    <row r="150" spans="2:9" s="412" customFormat="1" ht="15.75" customHeight="1">
      <c r="B150" s="339"/>
      <c r="C150" s="339"/>
      <c r="D150" s="339"/>
      <c r="E150" s="339"/>
      <c r="F150" s="339"/>
      <c r="G150" s="339"/>
      <c r="H150" s="339"/>
      <c r="I150" s="339"/>
    </row>
    <row r="151" spans="2:9" s="412" customFormat="1" ht="15.75" customHeight="1">
      <c r="B151" s="339"/>
      <c r="C151" s="339"/>
      <c r="D151" s="339"/>
      <c r="E151" s="339"/>
      <c r="F151" s="339"/>
      <c r="G151" s="339"/>
      <c r="H151" s="339"/>
      <c r="I151" s="339"/>
    </row>
    <row r="152" spans="2:9" s="412" customFormat="1" ht="15.75" customHeight="1">
      <c r="B152" s="339"/>
      <c r="C152" s="339"/>
      <c r="D152" s="339"/>
      <c r="E152" s="339"/>
      <c r="F152" s="339"/>
      <c r="G152" s="339"/>
      <c r="H152" s="339"/>
      <c r="I152" s="339"/>
    </row>
    <row r="153" spans="2:9" s="412" customFormat="1" ht="15.75" customHeight="1">
      <c r="B153" s="339"/>
      <c r="C153" s="339"/>
      <c r="D153" s="339"/>
      <c r="E153" s="339"/>
      <c r="F153" s="339"/>
      <c r="G153" s="339"/>
      <c r="H153" s="339"/>
      <c r="I153" s="339"/>
    </row>
    <row r="154" spans="2:9" s="412" customFormat="1" ht="15.75" customHeight="1">
      <c r="B154" s="339"/>
      <c r="C154" s="339"/>
      <c r="D154" s="339"/>
      <c r="E154" s="339"/>
      <c r="F154" s="339"/>
      <c r="G154" s="339"/>
      <c r="H154" s="339"/>
      <c r="I154" s="339"/>
    </row>
    <row r="155" spans="2:9" s="412" customFormat="1" ht="15.75" customHeight="1">
      <c r="B155" s="339"/>
      <c r="C155" s="339"/>
      <c r="D155" s="339"/>
      <c r="E155" s="339"/>
      <c r="F155" s="339"/>
      <c r="G155" s="339"/>
      <c r="H155" s="339"/>
      <c r="I155" s="339"/>
    </row>
    <row r="156" spans="2:9" s="412" customFormat="1" ht="15.75" customHeight="1">
      <c r="B156" s="339"/>
      <c r="C156" s="339"/>
      <c r="D156" s="339"/>
      <c r="E156" s="339"/>
      <c r="F156" s="339"/>
      <c r="G156" s="339"/>
      <c r="H156" s="339"/>
      <c r="I156" s="339"/>
    </row>
    <row r="157" spans="2:9" s="412" customFormat="1" ht="15.75" customHeight="1">
      <c r="B157" s="339"/>
      <c r="C157" s="339"/>
      <c r="D157" s="339"/>
      <c r="E157" s="339"/>
      <c r="F157" s="339"/>
      <c r="G157" s="339"/>
      <c r="H157" s="339"/>
      <c r="I157" s="339"/>
    </row>
    <row r="158" spans="2:9" s="412" customFormat="1" ht="15.75" customHeight="1">
      <c r="B158" s="339"/>
      <c r="C158" s="339"/>
      <c r="D158" s="339"/>
      <c r="E158" s="339"/>
      <c r="F158" s="339"/>
      <c r="G158" s="339"/>
      <c r="H158" s="339"/>
      <c r="I158" s="339"/>
    </row>
    <row r="159" spans="2:9" s="412" customFormat="1" ht="15.75" customHeight="1">
      <c r="B159" s="339"/>
      <c r="C159" s="339"/>
      <c r="D159" s="339"/>
      <c r="E159" s="339"/>
      <c r="F159" s="339"/>
      <c r="G159" s="339"/>
      <c r="H159" s="339"/>
      <c r="I159" s="339"/>
    </row>
    <row r="160" spans="2:9" s="412" customFormat="1" ht="15.75" customHeight="1">
      <c r="B160" s="339"/>
      <c r="C160" s="339"/>
      <c r="D160" s="339"/>
      <c r="E160" s="339"/>
      <c r="F160" s="339"/>
      <c r="G160" s="339"/>
      <c r="H160" s="339"/>
      <c r="I160" s="339"/>
    </row>
    <row r="161" spans="2:9" s="412" customFormat="1" ht="15.75" customHeight="1">
      <c r="B161" s="339"/>
      <c r="C161" s="339"/>
      <c r="D161" s="339"/>
      <c r="E161" s="339"/>
      <c r="F161" s="339"/>
      <c r="G161" s="339"/>
      <c r="H161" s="339"/>
      <c r="I161" s="339"/>
    </row>
    <row r="162" spans="2:9" s="412" customFormat="1" ht="15.75" customHeight="1">
      <c r="B162" s="339"/>
      <c r="C162" s="339"/>
      <c r="D162" s="339"/>
      <c r="E162" s="339"/>
      <c r="F162" s="339"/>
      <c r="G162" s="339"/>
      <c r="H162" s="339"/>
      <c r="I162" s="339"/>
    </row>
    <row r="163" spans="2:9" s="412" customFormat="1" ht="15.75" customHeight="1">
      <c r="B163" s="339"/>
      <c r="C163" s="339"/>
      <c r="D163" s="339"/>
      <c r="E163" s="339"/>
      <c r="F163" s="339"/>
      <c r="G163" s="339"/>
      <c r="H163" s="339"/>
      <c r="I163" s="339"/>
    </row>
    <row r="164" spans="2:9" s="412" customFormat="1" ht="15.75" customHeight="1">
      <c r="B164" s="339"/>
      <c r="C164" s="339"/>
      <c r="D164" s="339"/>
      <c r="E164" s="339"/>
      <c r="F164" s="339"/>
      <c r="G164" s="339"/>
      <c r="H164" s="339"/>
      <c r="I164" s="339"/>
    </row>
    <row r="165" spans="2:9" s="412" customFormat="1" ht="15.75" customHeight="1">
      <c r="B165" s="339"/>
      <c r="C165" s="339"/>
      <c r="D165" s="339"/>
      <c r="E165" s="339"/>
      <c r="F165" s="339"/>
      <c r="G165" s="339"/>
      <c r="H165" s="339"/>
      <c r="I165" s="339"/>
    </row>
    <row r="166" spans="2:9" s="412" customFormat="1" ht="15.75" customHeight="1">
      <c r="B166" s="339"/>
      <c r="C166" s="339"/>
      <c r="D166" s="339"/>
      <c r="E166" s="339"/>
      <c r="F166" s="339"/>
      <c r="G166" s="339"/>
      <c r="H166" s="339"/>
      <c r="I166" s="339"/>
    </row>
    <row r="167" spans="2:9" s="412" customFormat="1" ht="15.75" customHeight="1">
      <c r="B167" s="339"/>
      <c r="C167" s="339"/>
      <c r="D167" s="339"/>
      <c r="E167" s="339"/>
      <c r="F167" s="339"/>
      <c r="G167" s="339"/>
      <c r="H167" s="339"/>
      <c r="I167" s="339"/>
    </row>
    <row r="168" spans="2:9" s="412" customFormat="1" ht="15.75" customHeight="1">
      <c r="B168" s="339"/>
      <c r="C168" s="339"/>
      <c r="D168" s="339"/>
      <c r="E168" s="339"/>
      <c r="F168" s="339"/>
      <c r="G168" s="339"/>
      <c r="H168" s="339"/>
      <c r="I168" s="339"/>
    </row>
    <row r="169" spans="2:9" s="412" customFormat="1" ht="15.75" customHeight="1">
      <c r="B169" s="339"/>
      <c r="C169" s="339"/>
      <c r="D169" s="339"/>
      <c r="E169" s="339"/>
      <c r="F169" s="339"/>
      <c r="G169" s="339"/>
      <c r="H169" s="339"/>
      <c r="I169" s="339"/>
    </row>
    <row r="170" spans="2:9" s="412" customFormat="1" ht="15.75" customHeight="1">
      <c r="B170" s="339"/>
      <c r="C170" s="339"/>
      <c r="D170" s="339"/>
      <c r="E170" s="339"/>
      <c r="F170" s="339"/>
      <c r="G170" s="339"/>
      <c r="H170" s="339"/>
      <c r="I170" s="339"/>
    </row>
    <row r="171" spans="2:9" s="412" customFormat="1" ht="15.75" customHeight="1">
      <c r="B171" s="339"/>
      <c r="C171" s="339"/>
      <c r="D171" s="339"/>
      <c r="E171" s="339"/>
      <c r="F171" s="339"/>
      <c r="G171" s="339"/>
      <c r="H171" s="339"/>
      <c r="I171" s="339"/>
    </row>
    <row r="172" spans="2:9" s="412" customFormat="1" ht="15.75" customHeight="1">
      <c r="B172" s="339"/>
      <c r="C172" s="339"/>
      <c r="D172" s="339"/>
      <c r="E172" s="339"/>
      <c r="F172" s="339"/>
      <c r="G172" s="339"/>
      <c r="H172" s="339"/>
      <c r="I172" s="339"/>
    </row>
    <row r="173" spans="2:9" s="412" customFormat="1" ht="15.75" customHeight="1">
      <c r="B173" s="339"/>
      <c r="C173" s="339"/>
      <c r="D173" s="339"/>
      <c r="E173" s="339"/>
      <c r="F173" s="339"/>
      <c r="G173" s="339"/>
      <c r="H173" s="339"/>
      <c r="I173" s="339"/>
    </row>
    <row r="174" spans="2:9" s="412" customFormat="1" ht="15.75" customHeight="1">
      <c r="B174" s="339"/>
      <c r="C174" s="339"/>
      <c r="D174" s="339"/>
      <c r="E174" s="339"/>
      <c r="F174" s="339"/>
      <c r="G174" s="339"/>
      <c r="H174" s="339"/>
      <c r="I174" s="339"/>
    </row>
    <row r="175" spans="2:9" s="412" customFormat="1" ht="15.75" customHeight="1">
      <c r="B175" s="339"/>
      <c r="C175" s="339"/>
      <c r="D175" s="339"/>
      <c r="E175" s="339"/>
      <c r="F175" s="339"/>
      <c r="G175" s="339"/>
      <c r="H175" s="339"/>
      <c r="I175" s="339"/>
    </row>
    <row r="176" spans="2:9" s="412" customFormat="1" ht="15.75" customHeight="1">
      <c r="B176" s="339"/>
      <c r="C176" s="339"/>
      <c r="D176" s="339"/>
      <c r="E176" s="339"/>
      <c r="F176" s="339"/>
      <c r="G176" s="339"/>
      <c r="H176" s="339"/>
      <c r="I176" s="339"/>
    </row>
    <row r="177" spans="2:9" s="412" customFormat="1" ht="15.75" customHeight="1">
      <c r="B177" s="339"/>
      <c r="C177" s="339"/>
      <c r="D177" s="339"/>
      <c r="E177" s="339"/>
      <c r="F177" s="339"/>
      <c r="G177" s="339"/>
      <c r="H177" s="339"/>
      <c r="I177" s="339"/>
    </row>
    <row r="178" spans="2:9" s="412" customFormat="1" ht="15.75" customHeight="1">
      <c r="B178" s="339"/>
      <c r="C178" s="339"/>
      <c r="D178" s="339"/>
      <c r="E178" s="339"/>
      <c r="F178" s="339"/>
      <c r="G178" s="339"/>
      <c r="H178" s="339"/>
      <c r="I178" s="339"/>
    </row>
    <row r="179" spans="2:9" s="412" customFormat="1" ht="15.75" customHeight="1">
      <c r="B179" s="339"/>
      <c r="C179" s="339"/>
      <c r="D179" s="339"/>
      <c r="E179" s="339"/>
      <c r="F179" s="339"/>
      <c r="G179" s="339"/>
      <c r="H179" s="339"/>
      <c r="I179" s="339"/>
    </row>
    <row r="180" spans="2:9" s="412" customFormat="1" ht="15.75" customHeight="1">
      <c r="B180" s="339"/>
      <c r="C180" s="339"/>
      <c r="D180" s="339"/>
      <c r="E180" s="339"/>
      <c r="F180" s="339"/>
      <c r="G180" s="339"/>
      <c r="H180" s="339"/>
      <c r="I180" s="339"/>
    </row>
    <row r="181" spans="2:9" s="412" customFormat="1" ht="15.75" customHeight="1">
      <c r="B181" s="339"/>
      <c r="C181" s="339"/>
      <c r="D181" s="339"/>
      <c r="E181" s="339"/>
      <c r="F181" s="339"/>
      <c r="G181" s="339"/>
      <c r="H181" s="339"/>
      <c r="I181" s="339"/>
    </row>
    <row r="182" spans="2:9" s="412" customFormat="1" ht="15.75" customHeight="1">
      <c r="B182" s="339"/>
      <c r="C182" s="339"/>
      <c r="D182" s="339"/>
      <c r="E182" s="339"/>
      <c r="F182" s="339"/>
      <c r="G182" s="339"/>
      <c r="H182" s="339"/>
      <c r="I182" s="339"/>
    </row>
    <row r="183" spans="2:9" s="412" customFormat="1" ht="15.75" customHeight="1">
      <c r="B183" s="339"/>
      <c r="C183" s="339"/>
      <c r="D183" s="339"/>
      <c r="E183" s="339"/>
      <c r="F183" s="339"/>
      <c r="G183" s="339"/>
      <c r="H183" s="339"/>
      <c r="I183" s="339"/>
    </row>
    <row r="184" spans="2:9" s="412" customFormat="1" ht="15.75" customHeight="1">
      <c r="B184" s="339"/>
      <c r="C184" s="339"/>
      <c r="D184" s="339"/>
      <c r="E184" s="339"/>
      <c r="F184" s="339"/>
      <c r="G184" s="339"/>
      <c r="H184" s="339"/>
      <c r="I184" s="339"/>
    </row>
    <row r="185" spans="2:9" s="412" customFormat="1" ht="15.75" customHeight="1">
      <c r="B185" s="339"/>
      <c r="C185" s="339"/>
      <c r="D185" s="339"/>
      <c r="E185" s="339"/>
      <c r="F185" s="339"/>
      <c r="G185" s="339"/>
      <c r="H185" s="339"/>
      <c r="I185" s="339"/>
    </row>
    <row r="186" spans="2:9" s="412" customFormat="1" ht="15.75" customHeight="1">
      <c r="B186" s="339"/>
      <c r="C186" s="339"/>
      <c r="D186" s="339"/>
      <c r="E186" s="339"/>
      <c r="F186" s="339"/>
      <c r="G186" s="339"/>
      <c r="H186" s="339"/>
      <c r="I186" s="339"/>
    </row>
    <row r="187" spans="2:9" s="412" customFormat="1" ht="15.75" customHeight="1">
      <c r="B187" s="339"/>
      <c r="C187" s="339"/>
      <c r="D187" s="339"/>
      <c r="E187" s="339"/>
      <c r="F187" s="339"/>
      <c r="G187" s="339"/>
      <c r="H187" s="339"/>
      <c r="I187" s="339"/>
    </row>
    <row r="188" spans="2:9" s="412" customFormat="1" ht="15.75" customHeight="1">
      <c r="B188" s="339"/>
      <c r="C188" s="339"/>
      <c r="D188" s="339"/>
      <c r="E188" s="339"/>
      <c r="F188" s="339"/>
      <c r="G188" s="339"/>
      <c r="H188" s="339"/>
      <c r="I188" s="339"/>
    </row>
    <row r="189" spans="2:9" s="412" customFormat="1" ht="15.75" customHeight="1">
      <c r="B189" s="339"/>
      <c r="C189" s="339"/>
      <c r="D189" s="339"/>
      <c r="E189" s="339"/>
      <c r="F189" s="339"/>
      <c r="G189" s="339"/>
      <c r="H189" s="339"/>
      <c r="I189" s="339"/>
    </row>
    <row r="190" spans="2:9" s="412" customFormat="1" ht="15.75" customHeight="1">
      <c r="B190" s="339"/>
      <c r="C190" s="339"/>
      <c r="D190" s="339"/>
      <c r="E190" s="339"/>
      <c r="F190" s="339"/>
      <c r="G190" s="339"/>
      <c r="H190" s="339"/>
      <c r="I190" s="339"/>
    </row>
    <row r="191" spans="2:9" s="412" customFormat="1" ht="15.75" customHeight="1">
      <c r="B191" s="339"/>
      <c r="C191" s="339"/>
      <c r="D191" s="339"/>
      <c r="E191" s="339"/>
      <c r="F191" s="339"/>
      <c r="G191" s="339"/>
      <c r="H191" s="339"/>
      <c r="I191" s="339"/>
    </row>
    <row r="192" spans="2:9" s="412" customFormat="1" ht="15.75" customHeight="1">
      <c r="B192" s="339"/>
      <c r="C192" s="339"/>
      <c r="D192" s="339"/>
      <c r="E192" s="339"/>
      <c r="F192" s="339"/>
      <c r="G192" s="339"/>
      <c r="H192" s="339"/>
      <c r="I192" s="339"/>
    </row>
    <row r="193" spans="2:9" s="412" customFormat="1" ht="15.75" customHeight="1">
      <c r="B193" s="339"/>
      <c r="C193" s="339"/>
      <c r="D193" s="339"/>
      <c r="E193" s="339"/>
      <c r="F193" s="339"/>
      <c r="G193" s="339"/>
      <c r="H193" s="339"/>
      <c r="I193" s="339"/>
    </row>
    <row r="194" spans="2:9" s="412" customFormat="1" ht="15.75" customHeight="1">
      <c r="B194" s="339"/>
      <c r="C194" s="339"/>
      <c r="D194" s="339"/>
      <c r="E194" s="339"/>
      <c r="F194" s="339"/>
      <c r="G194" s="339"/>
      <c r="H194" s="339"/>
      <c r="I194" s="339"/>
    </row>
    <row r="195" spans="2:9" s="412" customFormat="1" ht="15.75" customHeight="1">
      <c r="B195" s="339"/>
      <c r="C195" s="339"/>
      <c r="D195" s="339"/>
      <c r="E195" s="339"/>
      <c r="F195" s="339"/>
      <c r="G195" s="339"/>
      <c r="H195" s="339"/>
      <c r="I195" s="339"/>
    </row>
    <row r="196" spans="2:9" s="412" customFormat="1" ht="15.75" customHeight="1">
      <c r="B196" s="339"/>
      <c r="C196" s="339"/>
      <c r="D196" s="339"/>
      <c r="E196" s="339"/>
      <c r="F196" s="339"/>
      <c r="G196" s="339"/>
      <c r="H196" s="339"/>
      <c r="I196" s="339"/>
    </row>
    <row r="197" spans="2:9" s="412" customFormat="1" ht="15.75" customHeight="1">
      <c r="B197" s="339"/>
      <c r="C197" s="339"/>
      <c r="D197" s="339"/>
      <c r="E197" s="339"/>
      <c r="F197" s="339"/>
      <c r="G197" s="339"/>
      <c r="H197" s="339"/>
      <c r="I197" s="339"/>
    </row>
    <row r="198" spans="2:9" s="412" customFormat="1" ht="15.75" customHeight="1">
      <c r="B198" s="339"/>
      <c r="C198" s="339"/>
      <c r="D198" s="339"/>
      <c r="E198" s="339"/>
      <c r="F198" s="339"/>
      <c r="G198" s="339"/>
      <c r="H198" s="339"/>
      <c r="I198" s="339"/>
    </row>
    <row r="199" spans="2:9" s="412" customFormat="1" ht="15.75" customHeight="1">
      <c r="B199" s="339"/>
      <c r="C199" s="339"/>
      <c r="D199" s="339"/>
      <c r="E199" s="339"/>
      <c r="F199" s="339"/>
      <c r="G199" s="339"/>
      <c r="H199" s="339"/>
      <c r="I199" s="339"/>
    </row>
    <row r="200" spans="2:9" s="412" customFormat="1" ht="15.75" customHeight="1">
      <c r="B200" s="339"/>
      <c r="C200" s="339"/>
      <c r="D200" s="339"/>
      <c r="E200" s="339"/>
      <c r="F200" s="339"/>
      <c r="G200" s="339"/>
      <c r="H200" s="339"/>
      <c r="I200" s="339"/>
    </row>
    <row r="201" spans="2:9" s="412" customFormat="1" ht="15.75" customHeight="1">
      <c r="B201" s="339"/>
      <c r="C201" s="339"/>
      <c r="D201" s="339"/>
      <c r="E201" s="339"/>
      <c r="F201" s="339"/>
      <c r="G201" s="339"/>
      <c r="H201" s="339"/>
      <c r="I201" s="339"/>
    </row>
    <row r="202" spans="2:9" s="412" customFormat="1" ht="15.75" customHeight="1">
      <c r="B202" s="339"/>
      <c r="C202" s="339"/>
      <c r="D202" s="339"/>
      <c r="E202" s="339"/>
      <c r="F202" s="339"/>
      <c r="G202" s="339"/>
      <c r="H202" s="339"/>
      <c r="I202" s="339"/>
    </row>
    <row r="203" spans="2:9" s="412" customFormat="1" ht="15.75" customHeight="1">
      <c r="B203" s="339"/>
      <c r="C203" s="339"/>
      <c r="D203" s="339"/>
      <c r="E203" s="339"/>
      <c r="F203" s="339"/>
      <c r="G203" s="339"/>
      <c r="H203" s="339"/>
      <c r="I203" s="339"/>
    </row>
    <row r="204" spans="2:9" s="412" customFormat="1" ht="15.75" customHeight="1">
      <c r="B204" s="339"/>
      <c r="C204" s="339"/>
      <c r="D204" s="339"/>
      <c r="E204" s="339"/>
      <c r="F204" s="339"/>
      <c r="G204" s="339"/>
      <c r="H204" s="339"/>
      <c r="I204" s="339"/>
    </row>
    <row r="205" spans="2:9" s="412" customFormat="1" ht="15.75" customHeight="1">
      <c r="B205" s="339"/>
      <c r="C205" s="339"/>
      <c r="D205" s="339"/>
      <c r="E205" s="339"/>
      <c r="F205" s="339"/>
      <c r="G205" s="339"/>
      <c r="H205" s="339"/>
      <c r="I205" s="339"/>
    </row>
    <row r="206" spans="2:9" s="412" customFormat="1" ht="15.75" customHeight="1">
      <c r="B206" s="339"/>
      <c r="C206" s="339"/>
      <c r="D206" s="339"/>
      <c r="E206" s="339"/>
      <c r="F206" s="339"/>
      <c r="G206" s="339"/>
      <c r="H206" s="339"/>
      <c r="I206" s="339"/>
    </row>
    <row r="207" spans="2:9" s="412" customFormat="1" ht="15.75" customHeight="1">
      <c r="B207" s="339"/>
      <c r="C207" s="339"/>
      <c r="D207" s="339"/>
      <c r="E207" s="339"/>
      <c r="F207" s="339"/>
      <c r="G207" s="339"/>
      <c r="H207" s="339"/>
      <c r="I207" s="339"/>
    </row>
    <row r="208" spans="2:9" s="412" customFormat="1" ht="15.75" customHeight="1">
      <c r="B208" s="339"/>
      <c r="C208" s="339"/>
      <c r="D208" s="339"/>
      <c r="E208" s="339"/>
      <c r="F208" s="339"/>
      <c r="G208" s="339"/>
      <c r="H208" s="339"/>
      <c r="I208" s="339"/>
    </row>
    <row r="209" spans="2:9" s="412" customFormat="1" ht="15.75" customHeight="1">
      <c r="B209" s="339"/>
      <c r="C209" s="339"/>
      <c r="D209" s="339"/>
      <c r="E209" s="339"/>
      <c r="F209" s="339"/>
      <c r="G209" s="339"/>
      <c r="H209" s="339"/>
      <c r="I209" s="339"/>
    </row>
    <row r="210" spans="2:9" s="412" customFormat="1" ht="15.75" customHeight="1">
      <c r="B210" s="339"/>
      <c r="C210" s="339"/>
      <c r="D210" s="339"/>
      <c r="E210" s="339"/>
      <c r="F210" s="339"/>
      <c r="G210" s="339"/>
      <c r="H210" s="339"/>
      <c r="I210" s="339"/>
    </row>
    <row r="211" spans="2:9" s="412" customFormat="1" ht="15.75" customHeight="1">
      <c r="B211" s="339"/>
      <c r="C211" s="339"/>
      <c r="D211" s="339"/>
      <c r="E211" s="339"/>
      <c r="F211" s="339"/>
      <c r="G211" s="339"/>
      <c r="H211" s="339"/>
      <c r="I211" s="339"/>
    </row>
    <row r="212" spans="2:9" s="412" customFormat="1" ht="15.75" customHeight="1">
      <c r="B212" s="339"/>
      <c r="C212" s="339"/>
      <c r="D212" s="339"/>
      <c r="E212" s="339"/>
      <c r="F212" s="339"/>
      <c r="G212" s="339"/>
      <c r="H212" s="339"/>
      <c r="I212" s="339"/>
    </row>
    <row r="213" spans="2:9" s="412" customFormat="1" ht="15.75" customHeight="1">
      <c r="B213" s="339"/>
      <c r="C213" s="339"/>
      <c r="D213" s="339"/>
      <c r="E213" s="339"/>
      <c r="F213" s="339"/>
      <c r="G213" s="339"/>
      <c r="H213" s="339"/>
      <c r="I213" s="339"/>
    </row>
    <row r="214" spans="2:9" s="412" customFormat="1" ht="15.75" customHeight="1">
      <c r="B214" s="339"/>
      <c r="C214" s="339"/>
      <c r="D214" s="339"/>
      <c r="E214" s="339"/>
      <c r="F214" s="339"/>
      <c r="G214" s="339"/>
      <c r="H214" s="339"/>
      <c r="I214" s="339"/>
    </row>
    <row r="215" spans="2:9" s="412" customFormat="1" ht="15.75" customHeight="1">
      <c r="B215" s="339"/>
      <c r="C215" s="339"/>
      <c r="D215" s="339"/>
      <c r="E215" s="339"/>
      <c r="F215" s="339"/>
      <c r="G215" s="339"/>
      <c r="H215" s="339"/>
      <c r="I215" s="339"/>
    </row>
    <row r="216" spans="2:9" s="412" customFormat="1" ht="15.75" customHeight="1">
      <c r="B216" s="339"/>
      <c r="C216" s="339"/>
      <c r="D216" s="339"/>
      <c r="E216" s="339"/>
      <c r="F216" s="339"/>
      <c r="G216" s="339"/>
      <c r="H216" s="339"/>
      <c r="I216" s="339"/>
    </row>
    <row r="217" spans="2:9" s="412" customFormat="1" ht="15.75" customHeight="1">
      <c r="B217" s="339"/>
      <c r="C217" s="339"/>
      <c r="D217" s="339"/>
      <c r="E217" s="339"/>
      <c r="F217" s="339"/>
      <c r="G217" s="339"/>
      <c r="H217" s="339"/>
      <c r="I217" s="339"/>
    </row>
    <row r="218" spans="2:9" s="412" customFormat="1" ht="15.75" customHeight="1">
      <c r="B218" s="339"/>
      <c r="C218" s="339"/>
      <c r="D218" s="339"/>
      <c r="E218" s="339"/>
      <c r="F218" s="339"/>
      <c r="G218" s="339"/>
      <c r="H218" s="339"/>
      <c r="I218" s="339"/>
    </row>
    <row r="219" spans="2:9" s="412" customFormat="1" ht="15.75" customHeight="1">
      <c r="B219" s="339"/>
      <c r="C219" s="339"/>
      <c r="D219" s="339"/>
      <c r="E219" s="339"/>
      <c r="F219" s="339"/>
      <c r="G219" s="339"/>
      <c r="H219" s="339"/>
      <c r="I219" s="339"/>
    </row>
    <row r="220" spans="2:9" s="412" customFormat="1" ht="15.75" customHeight="1">
      <c r="B220" s="339"/>
      <c r="C220" s="339"/>
      <c r="D220" s="339"/>
      <c r="E220" s="339"/>
      <c r="F220" s="339"/>
      <c r="G220" s="339"/>
      <c r="H220" s="339"/>
      <c r="I220" s="339"/>
    </row>
    <row r="221" spans="2:9" s="412" customFormat="1" ht="15.75" customHeight="1">
      <c r="B221" s="339"/>
      <c r="C221" s="339"/>
      <c r="D221" s="339"/>
      <c r="E221" s="339"/>
      <c r="F221" s="339"/>
      <c r="G221" s="339"/>
      <c r="H221" s="339"/>
      <c r="I221" s="339"/>
    </row>
    <row r="222" spans="2:9" s="412" customFormat="1" ht="15.75" customHeight="1">
      <c r="B222" s="339"/>
      <c r="C222" s="339"/>
      <c r="D222" s="339"/>
      <c r="E222" s="339"/>
      <c r="F222" s="339"/>
      <c r="G222" s="339"/>
      <c r="H222" s="339"/>
      <c r="I222" s="339"/>
    </row>
    <row r="223" spans="2:9" s="412" customFormat="1" ht="15.75" customHeight="1">
      <c r="B223" s="339"/>
      <c r="C223" s="339"/>
      <c r="D223" s="339"/>
      <c r="E223" s="339"/>
      <c r="F223" s="339"/>
      <c r="G223" s="339"/>
      <c r="H223" s="339"/>
      <c r="I223" s="339"/>
    </row>
    <row r="224" spans="2:9" s="412" customFormat="1" ht="15.75" customHeight="1">
      <c r="B224" s="339"/>
      <c r="C224" s="339"/>
      <c r="D224" s="339"/>
      <c r="E224" s="339"/>
      <c r="F224" s="339"/>
      <c r="G224" s="339"/>
      <c r="H224" s="339"/>
      <c r="I224" s="339"/>
    </row>
    <row r="225" spans="2:9" s="412" customFormat="1" ht="15.75" customHeight="1">
      <c r="B225" s="339"/>
      <c r="C225" s="339"/>
      <c r="D225" s="339"/>
      <c r="E225" s="339"/>
      <c r="F225" s="339"/>
      <c r="G225" s="339"/>
      <c r="H225" s="339"/>
      <c r="I225" s="339"/>
    </row>
    <row r="226" spans="2:9" s="412" customFormat="1" ht="15.75" customHeight="1">
      <c r="B226" s="339"/>
      <c r="C226" s="339"/>
      <c r="D226" s="339"/>
      <c r="E226" s="339"/>
      <c r="F226" s="339"/>
      <c r="G226" s="339"/>
      <c r="H226" s="339"/>
      <c r="I226" s="339"/>
    </row>
    <row r="227" spans="2:9" s="412" customFormat="1" ht="15.75" customHeight="1">
      <c r="B227" s="339"/>
      <c r="C227" s="339"/>
      <c r="D227" s="339"/>
      <c r="E227" s="339"/>
      <c r="F227" s="339"/>
      <c r="G227" s="339"/>
      <c r="H227" s="339"/>
      <c r="I227" s="339"/>
    </row>
    <row r="228" spans="2:9" s="412" customFormat="1" ht="15.75" customHeight="1">
      <c r="B228" s="339"/>
      <c r="C228" s="339"/>
      <c r="D228" s="339"/>
      <c r="E228" s="339"/>
      <c r="F228" s="339"/>
      <c r="G228" s="339"/>
      <c r="H228" s="339"/>
      <c r="I228" s="339"/>
    </row>
    <row r="229" spans="2:9" s="412" customFormat="1" ht="15.75" customHeight="1">
      <c r="B229" s="339"/>
      <c r="C229" s="339"/>
      <c r="D229" s="339"/>
      <c r="E229" s="339"/>
      <c r="F229" s="339"/>
      <c r="G229" s="339"/>
      <c r="H229" s="339"/>
      <c r="I229" s="339"/>
    </row>
    <row r="230" spans="2:9" s="412" customFormat="1" ht="15.75" customHeight="1">
      <c r="B230" s="339"/>
      <c r="C230" s="339"/>
      <c r="D230" s="339"/>
      <c r="E230" s="339"/>
      <c r="F230" s="339"/>
      <c r="G230" s="339"/>
      <c r="H230" s="339"/>
      <c r="I230" s="339"/>
    </row>
    <row r="231" spans="2:9" s="412" customFormat="1" ht="15.75" customHeight="1">
      <c r="B231" s="339"/>
      <c r="C231" s="339"/>
      <c r="D231" s="339"/>
      <c r="E231" s="339"/>
      <c r="F231" s="339"/>
      <c r="G231" s="339"/>
      <c r="H231" s="339"/>
      <c r="I231" s="339"/>
    </row>
    <row r="232" spans="2:9" s="412" customFormat="1" ht="15.75" customHeight="1">
      <c r="B232" s="339"/>
      <c r="C232" s="339"/>
      <c r="D232" s="339"/>
      <c r="E232" s="339"/>
      <c r="F232" s="339"/>
      <c r="G232" s="339"/>
      <c r="H232" s="339"/>
      <c r="I232" s="339"/>
    </row>
    <row r="233" spans="2:9" s="412" customFormat="1" ht="15.75" customHeight="1">
      <c r="B233" s="339"/>
      <c r="C233" s="339"/>
      <c r="D233" s="339"/>
      <c r="E233" s="339"/>
      <c r="F233" s="339"/>
      <c r="G233" s="339"/>
      <c r="H233" s="339"/>
      <c r="I233" s="339"/>
    </row>
    <row r="234" spans="2:9" s="412" customFormat="1" ht="15.75" customHeight="1">
      <c r="B234" s="339"/>
      <c r="C234" s="339"/>
      <c r="D234" s="339"/>
      <c r="E234" s="339"/>
      <c r="F234" s="339"/>
      <c r="G234" s="339"/>
      <c r="H234" s="339"/>
      <c r="I234" s="339"/>
    </row>
    <row r="235" spans="2:9" s="412" customFormat="1" ht="15.75" customHeight="1">
      <c r="B235" s="339"/>
      <c r="C235" s="339"/>
      <c r="D235" s="339"/>
      <c r="E235" s="339"/>
      <c r="F235" s="339"/>
      <c r="G235" s="339"/>
      <c r="H235" s="339"/>
      <c r="I235" s="339"/>
    </row>
    <row r="236" spans="2:9" s="412" customFormat="1" ht="15.75" customHeight="1">
      <c r="B236" s="339"/>
      <c r="C236" s="339"/>
      <c r="D236" s="339"/>
      <c r="E236" s="339"/>
      <c r="F236" s="339"/>
      <c r="G236" s="339"/>
      <c r="H236" s="339"/>
      <c r="I236" s="339"/>
    </row>
    <row r="237" spans="2:9" s="412" customFormat="1" ht="15.75" customHeight="1">
      <c r="B237" s="339"/>
      <c r="C237" s="339"/>
      <c r="D237" s="339"/>
      <c r="E237" s="339"/>
      <c r="F237" s="339"/>
      <c r="G237" s="339"/>
      <c r="H237" s="339"/>
      <c r="I237" s="339"/>
    </row>
    <row r="238" spans="2:9" s="412" customFormat="1" ht="15.75" customHeight="1">
      <c r="B238" s="339"/>
      <c r="C238" s="339"/>
      <c r="D238" s="339"/>
      <c r="E238" s="339"/>
      <c r="F238" s="339"/>
      <c r="G238" s="339"/>
      <c r="H238" s="339"/>
      <c r="I238" s="339"/>
    </row>
    <row r="239" spans="2:9" s="412" customFormat="1" ht="15.75" customHeight="1">
      <c r="B239" s="339"/>
      <c r="C239" s="339"/>
      <c r="D239" s="339"/>
      <c r="E239" s="339"/>
      <c r="F239" s="339"/>
      <c r="G239" s="339"/>
      <c r="H239" s="339"/>
      <c r="I239" s="339"/>
    </row>
    <row r="240" spans="2:9" s="412" customFormat="1" ht="15.75" customHeight="1">
      <c r="B240" s="339"/>
      <c r="C240" s="339"/>
      <c r="D240" s="339"/>
      <c r="E240" s="339"/>
      <c r="F240" s="339"/>
      <c r="G240" s="339"/>
      <c r="H240" s="339"/>
      <c r="I240" s="339"/>
    </row>
    <row r="241" spans="2:9" s="412" customFormat="1" ht="15.75" customHeight="1">
      <c r="B241" s="339"/>
      <c r="C241" s="339"/>
      <c r="D241" s="339"/>
      <c r="E241" s="339"/>
      <c r="F241" s="339"/>
      <c r="G241" s="339"/>
      <c r="H241" s="339"/>
      <c r="I241" s="339"/>
    </row>
    <row r="242" spans="2:9" s="412" customFormat="1" ht="15.75" customHeight="1">
      <c r="B242" s="339"/>
      <c r="C242" s="339"/>
      <c r="D242" s="339"/>
      <c r="E242" s="339"/>
      <c r="F242" s="339"/>
      <c r="G242" s="339"/>
      <c r="H242" s="339"/>
      <c r="I242" s="339"/>
    </row>
    <row r="243" spans="2:9" s="412" customFormat="1" ht="15.75" customHeight="1">
      <c r="B243" s="339"/>
      <c r="C243" s="339"/>
      <c r="D243" s="339"/>
      <c r="E243" s="339"/>
      <c r="F243" s="339"/>
      <c r="G243" s="339"/>
      <c r="H243" s="339"/>
      <c r="I243" s="339"/>
    </row>
    <row r="244" spans="2:9" s="412" customFormat="1" ht="15.75" customHeight="1">
      <c r="B244" s="339"/>
      <c r="C244" s="339"/>
      <c r="D244" s="339"/>
      <c r="E244" s="339"/>
      <c r="F244" s="339"/>
      <c r="G244" s="339"/>
      <c r="H244" s="339"/>
      <c r="I244" s="339"/>
    </row>
    <row r="245" spans="2:9" s="412" customFormat="1" ht="15.75" customHeight="1">
      <c r="B245" s="339"/>
      <c r="C245" s="339"/>
      <c r="D245" s="339"/>
      <c r="E245" s="339"/>
      <c r="F245" s="339"/>
      <c r="G245" s="339"/>
      <c r="H245" s="339"/>
      <c r="I245" s="339"/>
    </row>
    <row r="246" spans="2:9" s="412" customFormat="1" ht="15.75" customHeight="1">
      <c r="B246" s="339"/>
      <c r="C246" s="339"/>
      <c r="D246" s="339"/>
      <c r="E246" s="339"/>
      <c r="F246" s="339"/>
      <c r="G246" s="339"/>
      <c r="H246" s="339"/>
      <c r="I246" s="339"/>
    </row>
    <row r="247" spans="2:9" s="412" customFormat="1" ht="15.75" customHeight="1">
      <c r="B247" s="339"/>
      <c r="C247" s="339"/>
      <c r="D247" s="339"/>
      <c r="E247" s="339"/>
      <c r="F247" s="339"/>
      <c r="G247" s="339"/>
      <c r="H247" s="339"/>
      <c r="I247" s="339"/>
    </row>
    <row r="248" spans="2:9" s="412" customFormat="1" ht="15.75" customHeight="1">
      <c r="B248" s="339"/>
      <c r="C248" s="339"/>
      <c r="D248" s="339"/>
      <c r="E248" s="339"/>
      <c r="F248" s="339"/>
      <c r="G248" s="339"/>
      <c r="H248" s="339"/>
      <c r="I248" s="339"/>
    </row>
    <row r="249" spans="2:9" s="412" customFormat="1" ht="15.75" customHeight="1">
      <c r="B249" s="339"/>
      <c r="C249" s="339"/>
      <c r="D249" s="339"/>
      <c r="E249" s="339"/>
      <c r="F249" s="339"/>
      <c r="G249" s="339"/>
      <c r="H249" s="339"/>
      <c r="I249" s="339"/>
    </row>
    <row r="250" spans="2:9" s="412" customFormat="1" ht="15.75" customHeight="1">
      <c r="B250" s="339"/>
      <c r="C250" s="339"/>
      <c r="D250" s="339"/>
      <c r="E250" s="339"/>
      <c r="F250" s="339"/>
      <c r="G250" s="339"/>
      <c r="H250" s="339"/>
      <c r="I250" s="339"/>
    </row>
    <row r="251" spans="2:9" s="412" customFormat="1" ht="15.75" customHeight="1">
      <c r="B251" s="339"/>
      <c r="C251" s="339"/>
      <c r="D251" s="339"/>
      <c r="E251" s="339"/>
      <c r="F251" s="339"/>
      <c r="G251" s="339"/>
      <c r="H251" s="339"/>
      <c r="I251" s="339"/>
    </row>
    <row r="252" spans="2:9" s="412" customFormat="1" ht="15.75" customHeight="1">
      <c r="B252" s="339"/>
      <c r="C252" s="339"/>
      <c r="D252" s="339"/>
      <c r="E252" s="339"/>
      <c r="F252" s="339"/>
      <c r="G252" s="339"/>
      <c r="H252" s="339"/>
      <c r="I252" s="339"/>
    </row>
    <row r="253" spans="2:9" s="412" customFormat="1" ht="15.75" customHeight="1">
      <c r="B253" s="339"/>
      <c r="C253" s="339"/>
      <c r="D253" s="339"/>
      <c r="E253" s="339"/>
      <c r="F253" s="339"/>
      <c r="G253" s="339"/>
      <c r="H253" s="339"/>
      <c r="I253" s="339"/>
    </row>
    <row r="254" spans="2:9" s="412" customFormat="1" ht="15.75" customHeight="1">
      <c r="B254" s="339"/>
      <c r="C254" s="339"/>
      <c r="D254" s="339"/>
      <c r="E254" s="339"/>
      <c r="F254" s="339"/>
      <c r="G254" s="339"/>
      <c r="H254" s="339"/>
      <c r="I254" s="339"/>
    </row>
    <row r="255" spans="2:9" s="412" customFormat="1" ht="15.75" customHeight="1">
      <c r="B255" s="339"/>
      <c r="C255" s="339"/>
      <c r="D255" s="339"/>
      <c r="E255" s="339"/>
      <c r="F255" s="339"/>
      <c r="G255" s="339"/>
      <c r="H255" s="339"/>
      <c r="I255" s="339"/>
    </row>
    <row r="256" spans="2:9" s="412" customFormat="1" ht="15.75" customHeight="1">
      <c r="B256" s="339"/>
      <c r="C256" s="339"/>
      <c r="D256" s="339"/>
      <c r="E256" s="339"/>
      <c r="F256" s="339"/>
      <c r="G256" s="339"/>
      <c r="H256" s="339"/>
      <c r="I256" s="339"/>
    </row>
    <row r="257" spans="2:9" s="412" customFormat="1" ht="15.75" customHeight="1">
      <c r="B257" s="339"/>
      <c r="C257" s="339"/>
      <c r="D257" s="339"/>
      <c r="E257" s="339"/>
      <c r="F257" s="339"/>
      <c r="G257" s="339"/>
      <c r="H257" s="339"/>
      <c r="I257" s="339"/>
    </row>
    <row r="258" spans="2:9" s="412" customFormat="1" ht="15.75" customHeight="1">
      <c r="B258" s="339"/>
      <c r="C258" s="339"/>
      <c r="D258" s="339"/>
      <c r="E258" s="339"/>
      <c r="F258" s="339"/>
      <c r="G258" s="339"/>
      <c r="H258" s="339"/>
      <c r="I258" s="339"/>
    </row>
    <row r="259" spans="2:9" s="412" customFormat="1" ht="15.75" customHeight="1">
      <c r="B259" s="339"/>
      <c r="C259" s="339"/>
      <c r="D259" s="339"/>
      <c r="E259" s="339"/>
      <c r="F259" s="339"/>
      <c r="G259" s="339"/>
      <c r="H259" s="339"/>
      <c r="I259" s="339"/>
    </row>
    <row r="260" spans="2:9" s="412" customFormat="1" ht="15.75" customHeight="1">
      <c r="B260" s="339"/>
      <c r="C260" s="339"/>
      <c r="D260" s="339"/>
      <c r="E260" s="339"/>
      <c r="F260" s="339"/>
      <c r="G260" s="339"/>
      <c r="H260" s="339"/>
      <c r="I260" s="339"/>
    </row>
    <row r="261" spans="2:9" s="412" customFormat="1" ht="15.75" customHeight="1">
      <c r="B261" s="339"/>
      <c r="C261" s="339"/>
      <c r="D261" s="339"/>
      <c r="E261" s="339"/>
      <c r="F261" s="339"/>
      <c r="G261" s="339"/>
      <c r="H261" s="339"/>
      <c r="I261" s="339"/>
    </row>
    <row r="262" spans="2:9" s="412" customFormat="1" ht="15.75" customHeight="1">
      <c r="B262" s="339"/>
      <c r="C262" s="339"/>
      <c r="D262" s="339"/>
      <c r="E262" s="339"/>
      <c r="F262" s="339"/>
      <c r="G262" s="339"/>
      <c r="H262" s="339"/>
      <c r="I262" s="339"/>
    </row>
    <row r="263" spans="2:9" s="412" customFormat="1" ht="15.75" customHeight="1">
      <c r="B263" s="339"/>
      <c r="C263" s="339"/>
      <c r="D263" s="339"/>
      <c r="E263" s="339"/>
      <c r="F263" s="339"/>
      <c r="G263" s="339"/>
      <c r="H263" s="339"/>
      <c r="I263" s="339"/>
    </row>
    <row r="264" spans="2:9" s="412" customFormat="1" ht="15.75" customHeight="1">
      <c r="B264" s="339"/>
      <c r="C264" s="339"/>
      <c r="D264" s="339"/>
      <c r="E264" s="339"/>
      <c r="F264" s="339"/>
      <c r="G264" s="339"/>
      <c r="H264" s="339"/>
      <c r="I264" s="339"/>
    </row>
    <row r="265" spans="2:9" s="412" customFormat="1" ht="15.75" customHeight="1">
      <c r="B265" s="339"/>
      <c r="C265" s="339"/>
      <c r="D265" s="339"/>
      <c r="E265" s="339"/>
      <c r="F265" s="339"/>
      <c r="G265" s="339"/>
      <c r="H265" s="339"/>
      <c r="I265" s="339"/>
    </row>
    <row r="266" spans="2:9" s="412" customFormat="1" ht="15.75" customHeight="1">
      <c r="B266" s="339"/>
      <c r="C266" s="339"/>
      <c r="D266" s="339"/>
      <c r="E266" s="339"/>
      <c r="F266" s="339"/>
      <c r="G266" s="339"/>
      <c r="H266" s="339"/>
      <c r="I266" s="339"/>
    </row>
    <row r="267" spans="2:9" s="412" customFormat="1" ht="15.75" customHeight="1">
      <c r="B267" s="339"/>
      <c r="C267" s="339"/>
      <c r="D267" s="339"/>
      <c r="E267" s="339"/>
      <c r="F267" s="339"/>
      <c r="G267" s="339"/>
      <c r="H267" s="339"/>
      <c r="I267" s="339"/>
    </row>
    <row r="268" spans="2:9" s="412" customFormat="1" ht="15.75" customHeight="1">
      <c r="B268" s="339"/>
      <c r="C268" s="339"/>
      <c r="D268" s="339"/>
      <c r="E268" s="339"/>
      <c r="F268" s="339"/>
      <c r="G268" s="339"/>
      <c r="H268" s="339"/>
      <c r="I268" s="339"/>
    </row>
    <row r="269" spans="2:9" s="412" customFormat="1" ht="15.75" customHeight="1">
      <c r="B269" s="339"/>
      <c r="C269" s="339"/>
      <c r="D269" s="339"/>
      <c r="E269" s="339"/>
      <c r="F269" s="339"/>
      <c r="G269" s="339"/>
      <c r="H269" s="339"/>
      <c r="I269" s="339"/>
    </row>
    <row r="270" spans="2:9" s="412" customFormat="1" ht="15.75" customHeight="1">
      <c r="B270" s="339"/>
      <c r="C270" s="339"/>
      <c r="D270" s="339"/>
      <c r="E270" s="339"/>
      <c r="F270" s="339"/>
      <c r="G270" s="339"/>
      <c r="H270" s="339"/>
      <c r="I270" s="339"/>
    </row>
    <row r="271" spans="2:9" s="412" customFormat="1" ht="15.75" customHeight="1">
      <c r="B271" s="339"/>
      <c r="C271" s="339"/>
      <c r="D271" s="339"/>
      <c r="E271" s="339"/>
      <c r="F271" s="339"/>
      <c r="G271" s="339"/>
      <c r="H271" s="339"/>
      <c r="I271" s="339"/>
    </row>
    <row r="272" spans="2:9" s="412" customFormat="1" ht="15.75" customHeight="1">
      <c r="B272" s="339"/>
      <c r="C272" s="339"/>
      <c r="D272" s="339"/>
      <c r="E272" s="339"/>
      <c r="F272" s="339"/>
      <c r="G272" s="339"/>
      <c r="H272" s="339"/>
      <c r="I272" s="339"/>
    </row>
    <row r="273" spans="2:9" s="412" customFormat="1" ht="15.75" customHeight="1">
      <c r="B273" s="339"/>
      <c r="C273" s="339"/>
      <c r="D273" s="339"/>
      <c r="E273" s="339"/>
      <c r="F273" s="339"/>
      <c r="G273" s="339"/>
      <c r="H273" s="339"/>
      <c r="I273" s="339"/>
    </row>
    <row r="274" spans="2:9" s="412" customFormat="1" ht="15.75" customHeight="1">
      <c r="B274" s="339"/>
      <c r="C274" s="339"/>
      <c r="D274" s="339"/>
      <c r="E274" s="339"/>
      <c r="F274" s="339"/>
      <c r="G274" s="339"/>
      <c r="H274" s="339"/>
      <c r="I274" s="339"/>
    </row>
    <row r="275" spans="2:9" s="412" customFormat="1" ht="15.75" customHeight="1">
      <c r="B275" s="339"/>
      <c r="C275" s="339"/>
      <c r="D275" s="339"/>
      <c r="E275" s="339"/>
      <c r="F275" s="339"/>
      <c r="G275" s="339"/>
      <c r="H275" s="339"/>
      <c r="I275" s="339"/>
    </row>
    <row r="276" spans="2:9" s="412" customFormat="1" ht="15.75" customHeight="1">
      <c r="B276" s="339"/>
      <c r="C276" s="339"/>
      <c r="D276" s="339"/>
      <c r="E276" s="339"/>
      <c r="F276" s="339"/>
      <c r="G276" s="339"/>
      <c r="H276" s="339"/>
      <c r="I276" s="339"/>
    </row>
    <row r="277" spans="2:9" s="412" customFormat="1" ht="15.75" customHeight="1">
      <c r="B277" s="339"/>
      <c r="C277" s="339"/>
      <c r="D277" s="339"/>
      <c r="E277" s="339"/>
      <c r="F277" s="339"/>
      <c r="G277" s="339"/>
      <c r="H277" s="339"/>
      <c r="I277" s="339"/>
    </row>
    <row r="278" spans="2:9" s="412" customFormat="1" ht="15.75" customHeight="1">
      <c r="B278" s="339"/>
      <c r="C278" s="339"/>
      <c r="D278" s="339"/>
      <c r="E278" s="339"/>
      <c r="F278" s="339"/>
      <c r="G278" s="339"/>
      <c r="H278" s="339"/>
      <c r="I278" s="339"/>
    </row>
    <row r="279" spans="2:9" s="412" customFormat="1" ht="15.75" customHeight="1">
      <c r="B279" s="339"/>
      <c r="C279" s="339"/>
      <c r="D279" s="339"/>
      <c r="E279" s="339"/>
      <c r="F279" s="339"/>
      <c r="G279" s="339"/>
      <c r="H279" s="339"/>
      <c r="I279" s="339"/>
    </row>
    <row r="280" spans="2:9" s="412" customFormat="1" ht="15.75" customHeight="1">
      <c r="B280" s="339"/>
      <c r="C280" s="339"/>
      <c r="D280" s="339"/>
      <c r="E280" s="339"/>
      <c r="F280" s="339"/>
      <c r="G280" s="339"/>
      <c r="H280" s="339"/>
      <c r="I280" s="339"/>
    </row>
    <row r="281" spans="2:9" s="412" customFormat="1" ht="15.75" customHeight="1">
      <c r="B281" s="339"/>
      <c r="C281" s="339"/>
      <c r="D281" s="339"/>
      <c r="E281" s="339"/>
      <c r="F281" s="339"/>
      <c r="G281" s="339"/>
      <c r="H281" s="339"/>
      <c r="I281" s="339"/>
    </row>
    <row r="282" spans="2:9" s="412" customFormat="1" ht="15.75" customHeight="1">
      <c r="B282" s="339"/>
      <c r="C282" s="339"/>
      <c r="D282" s="339"/>
      <c r="E282" s="339"/>
      <c r="F282" s="339"/>
      <c r="G282" s="339"/>
      <c r="H282" s="339"/>
      <c r="I282" s="339"/>
    </row>
    <row r="283" spans="2:9" s="412" customFormat="1" ht="15.75" customHeight="1">
      <c r="B283" s="339"/>
      <c r="C283" s="339"/>
      <c r="D283" s="339"/>
      <c r="E283" s="339"/>
      <c r="F283" s="339"/>
      <c r="G283" s="339"/>
      <c r="H283" s="339"/>
      <c r="I283" s="339"/>
    </row>
    <row r="284" spans="2:9" s="412" customFormat="1" ht="15.75" customHeight="1">
      <c r="B284" s="339"/>
      <c r="C284" s="339"/>
      <c r="D284" s="339"/>
      <c r="E284" s="339"/>
      <c r="F284" s="339"/>
      <c r="G284" s="339"/>
      <c r="H284" s="339"/>
      <c r="I284" s="339"/>
    </row>
    <row r="285" spans="2:9" s="412" customFormat="1" ht="15.75" customHeight="1">
      <c r="B285" s="339"/>
      <c r="C285" s="339"/>
      <c r="D285" s="339"/>
      <c r="E285" s="339"/>
      <c r="F285" s="339"/>
      <c r="G285" s="339"/>
      <c r="H285" s="339"/>
      <c r="I285" s="339"/>
    </row>
    <row r="286" spans="2:9" s="412" customFormat="1" ht="15.75" customHeight="1">
      <c r="B286" s="339"/>
      <c r="C286" s="339"/>
      <c r="D286" s="339"/>
      <c r="E286" s="339"/>
      <c r="F286" s="339"/>
      <c r="G286" s="339"/>
      <c r="H286" s="339"/>
      <c r="I286" s="339"/>
    </row>
    <row r="287" spans="2:9" s="412" customFormat="1" ht="15.75" customHeight="1">
      <c r="B287" s="339"/>
      <c r="C287" s="339"/>
      <c r="D287" s="339"/>
      <c r="E287" s="339"/>
      <c r="F287" s="339"/>
      <c r="G287" s="339"/>
      <c r="H287" s="339"/>
      <c r="I287" s="339"/>
    </row>
    <row r="288" spans="2:9" s="412" customFormat="1" ht="15.75" customHeight="1">
      <c r="B288" s="339"/>
      <c r="C288" s="339"/>
      <c r="D288" s="339"/>
      <c r="E288" s="339"/>
      <c r="F288" s="339"/>
      <c r="G288" s="339"/>
      <c r="H288" s="339"/>
      <c r="I288" s="339"/>
    </row>
    <row r="289" spans="2:9" s="412" customFormat="1" ht="15.75" customHeight="1">
      <c r="B289" s="339"/>
      <c r="C289" s="339"/>
      <c r="D289" s="339"/>
      <c r="E289" s="339"/>
      <c r="F289" s="339"/>
      <c r="G289" s="339"/>
      <c r="H289" s="339"/>
      <c r="I289" s="339"/>
    </row>
    <row r="290" spans="2:9" s="412" customFormat="1" ht="15.75" customHeight="1">
      <c r="B290" s="339"/>
      <c r="C290" s="339"/>
      <c r="D290" s="339"/>
      <c r="E290" s="339"/>
      <c r="F290" s="339"/>
      <c r="G290" s="339"/>
      <c r="H290" s="339"/>
      <c r="I290" s="339"/>
    </row>
    <row r="291" spans="2:9" s="412" customFormat="1" ht="15.75" customHeight="1">
      <c r="B291" s="339"/>
      <c r="C291" s="339"/>
      <c r="D291" s="339"/>
      <c r="E291" s="339"/>
      <c r="F291" s="339"/>
      <c r="G291" s="339"/>
      <c r="H291" s="339"/>
      <c r="I291" s="339"/>
    </row>
    <row r="292" spans="2:9" s="412" customFormat="1" ht="15.75" customHeight="1">
      <c r="B292" s="339"/>
      <c r="C292" s="339"/>
      <c r="D292" s="339"/>
      <c r="E292" s="339"/>
      <c r="F292" s="339"/>
      <c r="G292" s="339"/>
      <c r="H292" s="339"/>
      <c r="I292" s="339"/>
    </row>
    <row r="293" spans="2:9" s="412" customFormat="1" ht="15.75" customHeight="1">
      <c r="B293" s="339"/>
      <c r="C293" s="339"/>
      <c r="D293" s="339"/>
      <c r="E293" s="339"/>
      <c r="F293" s="339"/>
      <c r="G293" s="339"/>
      <c r="H293" s="339"/>
      <c r="I293" s="339"/>
    </row>
    <row r="294" spans="2:9" s="412" customFormat="1" ht="15.75" customHeight="1">
      <c r="B294" s="339"/>
      <c r="C294" s="339"/>
      <c r="D294" s="339"/>
      <c r="E294" s="339"/>
      <c r="F294" s="339"/>
      <c r="G294" s="339"/>
      <c r="H294" s="339"/>
      <c r="I294" s="339"/>
    </row>
    <row r="295" spans="2:9" s="412" customFormat="1" ht="15.75" customHeight="1">
      <c r="B295" s="339"/>
      <c r="C295" s="339"/>
      <c r="D295" s="339"/>
      <c r="E295" s="339"/>
      <c r="F295" s="339"/>
      <c r="G295" s="339"/>
      <c r="H295" s="339"/>
      <c r="I295" s="339"/>
    </row>
    <row r="296" spans="2:9" s="412" customFormat="1" ht="15.75" customHeight="1">
      <c r="B296" s="339"/>
      <c r="C296" s="339"/>
      <c r="D296" s="339"/>
      <c r="E296" s="339"/>
      <c r="F296" s="339"/>
      <c r="G296" s="339"/>
      <c r="H296" s="339"/>
      <c r="I296" s="339"/>
    </row>
    <row r="297" spans="2:9" s="412" customFormat="1" ht="15.75" customHeight="1">
      <c r="B297" s="339"/>
      <c r="C297" s="339"/>
      <c r="D297" s="339"/>
      <c r="E297" s="339"/>
      <c r="F297" s="339"/>
      <c r="G297" s="339"/>
      <c r="H297" s="339"/>
      <c r="I297" s="339"/>
    </row>
    <row r="298" spans="2:9" s="412" customFormat="1" ht="15.75" customHeight="1">
      <c r="B298" s="339"/>
      <c r="C298" s="339"/>
      <c r="D298" s="339"/>
      <c r="E298" s="339"/>
      <c r="F298" s="339"/>
      <c r="G298" s="339"/>
      <c r="H298" s="339"/>
      <c r="I298" s="339"/>
    </row>
    <row r="299" spans="2:9" s="412" customFormat="1" ht="15.75" customHeight="1">
      <c r="B299" s="339"/>
      <c r="C299" s="339"/>
      <c r="D299" s="339"/>
      <c r="E299" s="339"/>
      <c r="F299" s="339"/>
      <c r="G299" s="339"/>
      <c r="H299" s="339"/>
      <c r="I299" s="339"/>
    </row>
    <row r="300" spans="2:9" s="412" customFormat="1" ht="15.75" customHeight="1">
      <c r="B300" s="339"/>
      <c r="C300" s="339"/>
      <c r="D300" s="339"/>
      <c r="E300" s="339"/>
      <c r="F300" s="339"/>
      <c r="G300" s="339"/>
      <c r="H300" s="339"/>
      <c r="I300" s="339"/>
    </row>
    <row r="301" spans="2:9" s="412" customFormat="1" ht="15.75" customHeight="1">
      <c r="B301" s="339"/>
      <c r="C301" s="339"/>
      <c r="D301" s="339"/>
      <c r="E301" s="339"/>
      <c r="F301" s="339"/>
      <c r="G301" s="339"/>
      <c r="H301" s="339"/>
      <c r="I301" s="339"/>
    </row>
    <row r="302" spans="2:9" s="412" customFormat="1" ht="15.75" customHeight="1">
      <c r="B302" s="339"/>
      <c r="C302" s="339"/>
      <c r="D302" s="339"/>
      <c r="E302" s="339"/>
      <c r="F302" s="339"/>
      <c r="G302" s="339"/>
      <c r="H302" s="339"/>
      <c r="I302" s="339"/>
    </row>
    <row r="303" spans="2:9" s="412" customFormat="1" ht="15.75" customHeight="1">
      <c r="B303" s="339"/>
      <c r="C303" s="339"/>
      <c r="D303" s="339"/>
      <c r="E303" s="339"/>
      <c r="F303" s="339"/>
      <c r="G303" s="339"/>
      <c r="H303" s="339"/>
      <c r="I303" s="339"/>
    </row>
    <row r="304" spans="2:9" s="412" customFormat="1" ht="15.75" customHeight="1">
      <c r="B304" s="339"/>
      <c r="C304" s="339"/>
      <c r="D304" s="339"/>
      <c r="E304" s="339"/>
      <c r="F304" s="339"/>
      <c r="G304" s="339"/>
      <c r="H304" s="339"/>
      <c r="I304" s="339"/>
    </row>
    <row r="305" spans="2:9" s="412" customFormat="1" ht="15.75" customHeight="1">
      <c r="B305" s="339"/>
      <c r="C305" s="339"/>
      <c r="D305" s="339"/>
      <c r="E305" s="339"/>
      <c r="F305" s="339"/>
      <c r="G305" s="339"/>
      <c r="H305" s="339"/>
      <c r="I305" s="339"/>
    </row>
    <row r="306" spans="2:9" s="412" customFormat="1" ht="15.75" customHeight="1">
      <c r="B306" s="339"/>
      <c r="C306" s="339"/>
      <c r="D306" s="339"/>
      <c r="E306" s="339"/>
      <c r="F306" s="339"/>
      <c r="G306" s="339"/>
      <c r="H306" s="339"/>
      <c r="I306" s="339"/>
    </row>
    <row r="307" spans="2:9" s="412" customFormat="1" ht="15.75" customHeight="1">
      <c r="B307" s="339"/>
      <c r="C307" s="339"/>
      <c r="D307" s="339"/>
      <c r="E307" s="339"/>
      <c r="F307" s="339"/>
      <c r="G307" s="339"/>
      <c r="H307" s="339"/>
      <c r="I307" s="339"/>
    </row>
    <row r="308" spans="2:9" s="412" customFormat="1" ht="15.75" customHeight="1">
      <c r="B308" s="339"/>
      <c r="C308" s="339"/>
      <c r="D308" s="339"/>
      <c r="E308" s="339"/>
      <c r="F308" s="339"/>
      <c r="G308" s="339"/>
      <c r="H308" s="339"/>
      <c r="I308" s="339"/>
    </row>
    <row r="309" spans="2:9" s="412" customFormat="1" ht="15.75" customHeight="1">
      <c r="B309" s="339"/>
      <c r="C309" s="339"/>
      <c r="D309" s="339"/>
      <c r="E309" s="339"/>
      <c r="F309" s="339"/>
      <c r="G309" s="339"/>
      <c r="H309" s="339"/>
      <c r="I309" s="339"/>
    </row>
    <row r="310" spans="2:9" s="412" customFormat="1" ht="15.75" customHeight="1">
      <c r="B310" s="339"/>
      <c r="C310" s="339"/>
      <c r="D310" s="339"/>
      <c r="E310" s="339"/>
      <c r="F310" s="339"/>
      <c r="G310" s="339"/>
      <c r="H310" s="339"/>
      <c r="I310" s="339"/>
    </row>
    <row r="311" spans="2:9" s="412" customFormat="1" ht="15.75" customHeight="1">
      <c r="B311" s="339"/>
      <c r="C311" s="339"/>
      <c r="D311" s="339"/>
      <c r="E311" s="339"/>
      <c r="F311" s="339"/>
      <c r="G311" s="339"/>
      <c r="H311" s="339"/>
      <c r="I311" s="339"/>
    </row>
    <row r="312" spans="2:9" s="412" customFormat="1" ht="15.75" customHeight="1">
      <c r="B312" s="339"/>
      <c r="C312" s="339"/>
      <c r="D312" s="339"/>
      <c r="E312" s="339"/>
      <c r="F312" s="339"/>
      <c r="G312" s="339"/>
      <c r="H312" s="339"/>
      <c r="I312" s="339"/>
    </row>
    <row r="313" spans="2:9" s="412" customFormat="1" ht="15.75" customHeight="1">
      <c r="B313" s="339"/>
      <c r="C313" s="339"/>
      <c r="D313" s="339"/>
      <c r="E313" s="339"/>
      <c r="F313" s="339"/>
      <c r="G313" s="339"/>
      <c r="H313" s="339"/>
      <c r="I313" s="339"/>
    </row>
    <row r="314" spans="2:9" s="412" customFormat="1" ht="15.75" customHeight="1">
      <c r="B314" s="339"/>
      <c r="C314" s="339"/>
      <c r="D314" s="339"/>
      <c r="E314" s="339"/>
      <c r="F314" s="339"/>
      <c r="G314" s="339"/>
      <c r="H314" s="339"/>
      <c r="I314" s="339"/>
    </row>
    <row r="315" spans="2:9" s="412" customFormat="1" ht="15.75" customHeight="1">
      <c r="B315" s="339"/>
      <c r="C315" s="339"/>
      <c r="D315" s="339"/>
      <c r="E315" s="339"/>
      <c r="F315" s="339"/>
      <c r="G315" s="339"/>
      <c r="H315" s="339"/>
      <c r="I315" s="339"/>
    </row>
    <row r="316" spans="2:9" s="412" customFormat="1" ht="15.75" customHeight="1">
      <c r="B316" s="339"/>
      <c r="C316" s="339"/>
      <c r="D316" s="339"/>
      <c r="E316" s="339"/>
      <c r="F316" s="339"/>
      <c r="G316" s="339"/>
      <c r="H316" s="339"/>
      <c r="I316" s="339"/>
    </row>
    <row r="317" spans="2:9" s="412" customFormat="1" ht="15.75" customHeight="1">
      <c r="B317" s="339"/>
      <c r="C317" s="339"/>
      <c r="D317" s="339"/>
      <c r="E317" s="339"/>
      <c r="F317" s="339"/>
      <c r="G317" s="339"/>
      <c r="H317" s="339"/>
      <c r="I317" s="339"/>
    </row>
    <row r="318" spans="2:9" s="412" customFormat="1" ht="15.75" customHeight="1">
      <c r="B318" s="339"/>
      <c r="C318" s="339"/>
      <c r="D318" s="339"/>
      <c r="E318" s="339"/>
      <c r="F318" s="339"/>
      <c r="G318" s="339"/>
      <c r="H318" s="339"/>
      <c r="I318" s="339"/>
    </row>
    <row r="319" spans="2:9" s="412" customFormat="1" ht="15.75" customHeight="1">
      <c r="B319" s="339"/>
      <c r="C319" s="339"/>
      <c r="D319" s="339"/>
      <c r="E319" s="339"/>
      <c r="F319" s="339"/>
      <c r="G319" s="339"/>
      <c r="H319" s="339"/>
      <c r="I319" s="339"/>
    </row>
    <row r="320" spans="2:9" s="412" customFormat="1" ht="15.75" customHeight="1">
      <c r="B320" s="339"/>
      <c r="C320" s="339"/>
      <c r="D320" s="339"/>
      <c r="E320" s="339"/>
      <c r="F320" s="339"/>
      <c r="G320" s="339"/>
      <c r="H320" s="339"/>
      <c r="I320" s="339"/>
    </row>
    <row r="321" spans="2:9" s="412" customFormat="1" ht="15.75" customHeight="1">
      <c r="B321" s="339"/>
      <c r="C321" s="339"/>
      <c r="D321" s="339"/>
      <c r="E321" s="339"/>
      <c r="F321" s="339"/>
      <c r="G321" s="339"/>
      <c r="H321" s="339"/>
      <c r="I321" s="339"/>
    </row>
    <row r="322" spans="2:9" s="412" customFormat="1" ht="15.75" customHeight="1">
      <c r="B322" s="339"/>
      <c r="C322" s="339"/>
      <c r="D322" s="339"/>
      <c r="E322" s="339"/>
      <c r="F322" s="339"/>
      <c r="G322" s="339"/>
      <c r="H322" s="339"/>
      <c r="I322" s="339"/>
    </row>
    <row r="323" spans="2:9" s="412" customFormat="1" ht="15.75" customHeight="1">
      <c r="B323" s="339"/>
      <c r="C323" s="339"/>
      <c r="D323" s="339"/>
      <c r="E323" s="339"/>
      <c r="F323" s="339"/>
      <c r="G323" s="339"/>
      <c r="H323" s="339"/>
      <c r="I323" s="339"/>
    </row>
    <row r="324" spans="2:9" s="412" customFormat="1" ht="15.75" customHeight="1">
      <c r="B324" s="339"/>
      <c r="C324" s="339"/>
      <c r="D324" s="339"/>
      <c r="E324" s="339"/>
      <c r="F324" s="339"/>
      <c r="G324" s="339"/>
      <c r="H324" s="339"/>
      <c r="I324" s="339"/>
    </row>
    <row r="325" spans="2:9" s="412" customFormat="1" ht="15.75" customHeight="1">
      <c r="B325" s="339"/>
      <c r="C325" s="339"/>
      <c r="D325" s="339"/>
      <c r="E325" s="339"/>
      <c r="F325" s="339"/>
      <c r="G325" s="339"/>
      <c r="H325" s="339"/>
      <c r="I325" s="339"/>
    </row>
    <row r="326" spans="2:9" s="412" customFormat="1" ht="15.75" customHeight="1">
      <c r="B326" s="339"/>
      <c r="C326" s="339"/>
      <c r="D326" s="339"/>
      <c r="E326" s="339"/>
      <c r="F326" s="339"/>
      <c r="G326" s="339"/>
      <c r="H326" s="339"/>
      <c r="I326" s="339"/>
    </row>
    <row r="327" spans="2:9" s="412" customFormat="1" ht="15.75" customHeight="1">
      <c r="B327" s="339"/>
      <c r="C327" s="339"/>
      <c r="D327" s="339"/>
      <c r="E327" s="339"/>
      <c r="F327" s="339"/>
      <c r="G327" s="339"/>
      <c r="H327" s="339"/>
      <c r="I327" s="339"/>
    </row>
    <row r="328" spans="2:9" s="412" customFormat="1" ht="15.75" customHeight="1">
      <c r="B328" s="339"/>
      <c r="C328" s="339"/>
      <c r="D328" s="339"/>
      <c r="E328" s="339"/>
      <c r="F328" s="339"/>
      <c r="G328" s="339"/>
      <c r="H328" s="339"/>
      <c r="I328" s="339"/>
    </row>
    <row r="329" spans="2:9" s="412" customFormat="1" ht="15.75" customHeight="1">
      <c r="B329" s="339"/>
      <c r="C329" s="339"/>
      <c r="D329" s="339"/>
      <c r="E329" s="339"/>
      <c r="F329" s="339"/>
      <c r="G329" s="339"/>
      <c r="H329" s="339"/>
      <c r="I329" s="339"/>
    </row>
    <row r="330" spans="2:9" s="412" customFormat="1" ht="15.75" customHeight="1">
      <c r="B330" s="339"/>
      <c r="C330" s="339"/>
      <c r="D330" s="339"/>
      <c r="E330" s="339"/>
      <c r="F330" s="339"/>
      <c r="G330" s="339"/>
      <c r="H330" s="339"/>
      <c r="I330" s="339"/>
    </row>
    <row r="331" spans="2:9" s="412" customFormat="1" ht="15.75" customHeight="1">
      <c r="B331" s="339"/>
      <c r="C331" s="339"/>
      <c r="D331" s="339"/>
      <c r="E331" s="339"/>
      <c r="F331" s="339"/>
      <c r="G331" s="339"/>
      <c r="H331" s="339"/>
      <c r="I331" s="339"/>
    </row>
    <row r="332" spans="2:9" s="412" customFormat="1" ht="15.75" customHeight="1">
      <c r="B332" s="339"/>
      <c r="C332" s="339"/>
      <c r="D332" s="339"/>
      <c r="E332" s="339"/>
      <c r="F332" s="339"/>
      <c r="G332" s="339"/>
      <c r="H332" s="339"/>
      <c r="I332" s="339"/>
    </row>
    <row r="333" spans="2:9" s="412" customFormat="1" ht="15.75" customHeight="1">
      <c r="B333" s="339"/>
      <c r="C333" s="339"/>
      <c r="D333" s="339"/>
      <c r="E333" s="339"/>
      <c r="F333" s="339"/>
      <c r="G333" s="339"/>
      <c r="H333" s="339"/>
      <c r="I333" s="339"/>
    </row>
    <row r="334" spans="2:9" s="412" customFormat="1" ht="15.75" customHeight="1">
      <c r="B334" s="339"/>
      <c r="C334" s="339"/>
      <c r="D334" s="339"/>
      <c r="E334" s="339"/>
      <c r="F334" s="339"/>
      <c r="G334" s="339"/>
      <c r="H334" s="339"/>
      <c r="I334" s="339"/>
    </row>
    <row r="335" spans="2:9" s="412" customFormat="1" ht="15.75" customHeight="1">
      <c r="B335" s="339"/>
      <c r="C335" s="339"/>
      <c r="D335" s="339"/>
      <c r="E335" s="339"/>
      <c r="F335" s="339"/>
      <c r="G335" s="339"/>
      <c r="H335" s="339"/>
      <c r="I335" s="339"/>
    </row>
    <row r="336" spans="2:9" s="412" customFormat="1" ht="15.75" customHeight="1">
      <c r="B336" s="339"/>
      <c r="C336" s="339"/>
      <c r="D336" s="339"/>
      <c r="E336" s="339"/>
      <c r="F336" s="339"/>
      <c r="G336" s="339"/>
      <c r="H336" s="339"/>
      <c r="I336" s="339"/>
    </row>
    <row r="337" spans="2:9" s="412" customFormat="1" ht="15.75" customHeight="1">
      <c r="B337" s="339"/>
      <c r="C337" s="339"/>
      <c r="D337" s="339"/>
      <c r="E337" s="339"/>
      <c r="F337" s="339"/>
      <c r="G337" s="339"/>
      <c r="H337" s="339"/>
      <c r="I337" s="339"/>
    </row>
    <row r="338" spans="2:9" s="412" customFormat="1" ht="15.75" customHeight="1">
      <c r="B338" s="339"/>
      <c r="C338" s="339"/>
      <c r="D338" s="339"/>
      <c r="E338" s="339"/>
      <c r="F338" s="339"/>
      <c r="G338" s="339"/>
      <c r="H338" s="339"/>
      <c r="I338" s="339"/>
    </row>
    <row r="339" spans="2:9" s="412" customFormat="1" ht="15.75" customHeight="1">
      <c r="B339" s="339"/>
      <c r="C339" s="339"/>
      <c r="D339" s="339"/>
      <c r="E339" s="339"/>
      <c r="F339" s="339"/>
      <c r="G339" s="339"/>
      <c r="H339" s="339"/>
      <c r="I339" s="339"/>
    </row>
    <row r="340" spans="2:9" s="412" customFormat="1" ht="15.75" customHeight="1">
      <c r="B340" s="339"/>
      <c r="C340" s="339"/>
      <c r="D340" s="339"/>
      <c r="E340" s="339"/>
      <c r="F340" s="339"/>
      <c r="G340" s="339"/>
      <c r="H340" s="339"/>
      <c r="I340" s="339"/>
    </row>
    <row r="341" spans="2:9" s="412" customFormat="1" ht="15.75" customHeight="1">
      <c r="B341" s="339"/>
      <c r="C341" s="339"/>
      <c r="D341" s="339"/>
      <c r="E341" s="339"/>
      <c r="F341" s="339"/>
      <c r="G341" s="339"/>
      <c r="H341" s="339"/>
      <c r="I341" s="339"/>
    </row>
    <row r="342" spans="2:9" s="412" customFormat="1" ht="15.75" customHeight="1">
      <c r="B342" s="339"/>
      <c r="C342" s="339"/>
      <c r="D342" s="339"/>
      <c r="E342" s="339"/>
      <c r="F342" s="339"/>
      <c r="G342" s="339"/>
      <c r="H342" s="339"/>
      <c r="I342" s="339"/>
    </row>
    <row r="343" spans="2:9" s="412" customFormat="1" ht="15.75" customHeight="1">
      <c r="B343" s="339"/>
      <c r="C343" s="339"/>
      <c r="D343" s="339"/>
      <c r="E343" s="339"/>
      <c r="F343" s="339"/>
      <c r="G343" s="339"/>
      <c r="H343" s="339"/>
      <c r="I343" s="339"/>
    </row>
    <row r="344" spans="2:9" s="412" customFormat="1" ht="15.75" customHeight="1">
      <c r="B344" s="339"/>
      <c r="C344" s="339"/>
      <c r="D344" s="339"/>
      <c r="E344" s="339"/>
      <c r="F344" s="339"/>
      <c r="G344" s="339"/>
      <c r="H344" s="339"/>
      <c r="I344" s="339"/>
    </row>
    <row r="345" spans="2:9" s="412" customFormat="1" ht="15.75" customHeight="1">
      <c r="B345" s="339"/>
      <c r="C345" s="339"/>
      <c r="D345" s="339"/>
      <c r="E345" s="339"/>
      <c r="F345" s="339"/>
      <c r="G345" s="339"/>
      <c r="H345" s="339"/>
      <c r="I345" s="339"/>
    </row>
    <row r="346" spans="2:9" s="412" customFormat="1" ht="15.75" customHeight="1">
      <c r="B346" s="339"/>
      <c r="C346" s="339"/>
      <c r="D346" s="339"/>
      <c r="E346" s="339"/>
      <c r="F346" s="339"/>
      <c r="G346" s="339"/>
      <c r="H346" s="339"/>
      <c r="I346" s="339"/>
    </row>
    <row r="347" spans="2:9" s="412" customFormat="1" ht="15.75" customHeight="1">
      <c r="B347" s="339"/>
      <c r="C347" s="339"/>
      <c r="D347" s="339"/>
      <c r="E347" s="339"/>
      <c r="F347" s="339"/>
      <c r="G347" s="339"/>
      <c r="H347" s="339"/>
      <c r="I347" s="339"/>
    </row>
    <row r="348" spans="2:9" s="412" customFormat="1" ht="15.75" customHeight="1">
      <c r="B348" s="339"/>
      <c r="C348" s="339"/>
      <c r="D348" s="339"/>
      <c r="E348" s="339"/>
      <c r="F348" s="339"/>
      <c r="G348" s="339"/>
      <c r="H348" s="339"/>
      <c r="I348" s="339"/>
    </row>
    <row r="349" spans="2:9" s="412" customFormat="1" ht="15.75" customHeight="1">
      <c r="B349" s="339"/>
      <c r="C349" s="339"/>
      <c r="D349" s="339"/>
      <c r="E349" s="339"/>
      <c r="F349" s="339"/>
      <c r="G349" s="339"/>
      <c r="H349" s="339"/>
      <c r="I349" s="339"/>
    </row>
    <row r="350" spans="2:9" s="412" customFormat="1" ht="15.75" customHeight="1">
      <c r="B350" s="339"/>
      <c r="C350" s="339"/>
      <c r="D350" s="339"/>
      <c r="E350" s="339"/>
      <c r="F350" s="339"/>
      <c r="G350" s="339"/>
      <c r="H350" s="339"/>
      <c r="I350" s="339"/>
    </row>
    <row r="351" spans="2:9" s="412" customFormat="1" ht="15.75" customHeight="1">
      <c r="B351" s="339"/>
      <c r="C351" s="339"/>
      <c r="D351" s="339"/>
      <c r="E351" s="339"/>
      <c r="F351" s="339"/>
      <c r="G351" s="339"/>
      <c r="H351" s="339"/>
      <c r="I351" s="339"/>
    </row>
    <row r="352" spans="2:9" s="412" customFormat="1" ht="15.75" customHeight="1">
      <c r="B352" s="339"/>
      <c r="C352" s="339"/>
      <c r="D352" s="339"/>
      <c r="E352" s="339"/>
      <c r="F352" s="339"/>
      <c r="G352" s="339"/>
      <c r="H352" s="339"/>
      <c r="I352" s="339"/>
    </row>
    <row r="353" spans="2:9" s="412" customFormat="1" ht="15.75" customHeight="1">
      <c r="B353" s="339"/>
      <c r="C353" s="339"/>
      <c r="D353" s="339"/>
      <c r="E353" s="339"/>
      <c r="F353" s="339"/>
      <c r="G353" s="339"/>
      <c r="H353" s="339"/>
      <c r="I353" s="339"/>
    </row>
    <row r="354" spans="2:9" s="412" customFormat="1" ht="15.75" customHeight="1">
      <c r="B354" s="339"/>
      <c r="C354" s="339"/>
      <c r="D354" s="339"/>
      <c r="E354" s="339"/>
      <c r="F354" s="339"/>
      <c r="G354" s="339"/>
      <c r="H354" s="339"/>
      <c r="I354" s="339"/>
    </row>
    <row r="355" spans="2:9" s="412" customFormat="1" ht="15.75" customHeight="1">
      <c r="B355" s="339"/>
      <c r="C355" s="339"/>
      <c r="D355" s="339"/>
      <c r="E355" s="339"/>
      <c r="F355" s="339"/>
      <c r="G355" s="339"/>
      <c r="H355" s="339"/>
      <c r="I355" s="339"/>
    </row>
    <row r="356" spans="2:9" s="412" customFormat="1" ht="15.75" customHeight="1">
      <c r="B356" s="339"/>
      <c r="C356" s="339"/>
      <c r="D356" s="339"/>
      <c r="E356" s="339"/>
      <c r="F356" s="339"/>
      <c r="G356" s="339"/>
      <c r="H356" s="339"/>
      <c r="I356" s="339"/>
    </row>
    <row r="357" spans="2:9" s="412" customFormat="1" ht="15.75" customHeight="1">
      <c r="B357" s="339"/>
      <c r="C357" s="339"/>
      <c r="D357" s="339"/>
      <c r="E357" s="339"/>
      <c r="F357" s="339"/>
      <c r="G357" s="339"/>
      <c r="H357" s="339"/>
      <c r="I357" s="339"/>
    </row>
    <row r="358" spans="2:9" s="412" customFormat="1" ht="15.75" customHeight="1">
      <c r="B358" s="339"/>
      <c r="C358" s="339"/>
      <c r="D358" s="339"/>
      <c r="E358" s="339"/>
      <c r="F358" s="339"/>
      <c r="G358" s="339"/>
      <c r="H358" s="339"/>
      <c r="I358" s="339"/>
    </row>
    <row r="359" spans="2:9" s="412" customFormat="1" ht="15.75" customHeight="1">
      <c r="B359" s="339"/>
      <c r="C359" s="339"/>
      <c r="D359" s="339"/>
      <c r="E359" s="339"/>
      <c r="F359" s="339"/>
      <c r="G359" s="339"/>
      <c r="H359" s="339"/>
      <c r="I359" s="339"/>
    </row>
    <row r="360" spans="2:9" s="412" customFormat="1" ht="15.75" customHeight="1">
      <c r="B360" s="339"/>
      <c r="C360" s="339"/>
      <c r="D360" s="339"/>
      <c r="E360" s="339"/>
      <c r="F360" s="339"/>
      <c r="G360" s="339"/>
      <c r="H360" s="339"/>
      <c r="I360" s="339"/>
    </row>
    <row r="361" spans="2:9" s="412" customFormat="1" ht="15.75" customHeight="1">
      <c r="B361" s="339"/>
      <c r="C361" s="339"/>
      <c r="D361" s="339"/>
      <c r="E361" s="339"/>
      <c r="F361" s="339"/>
      <c r="G361" s="339"/>
      <c r="H361" s="339"/>
      <c r="I361" s="339"/>
    </row>
    <row r="362" spans="2:9" s="412" customFormat="1" ht="15.75" customHeight="1">
      <c r="B362" s="339"/>
      <c r="C362" s="339"/>
      <c r="D362" s="339"/>
      <c r="E362" s="339"/>
      <c r="F362" s="339"/>
      <c r="G362" s="339"/>
      <c r="H362" s="339"/>
      <c r="I362" s="339"/>
    </row>
    <row r="363" spans="2:9" s="412" customFormat="1" ht="15.75" customHeight="1">
      <c r="B363" s="339"/>
      <c r="C363" s="339"/>
      <c r="D363" s="339"/>
      <c r="E363" s="339"/>
      <c r="F363" s="339"/>
      <c r="G363" s="339"/>
      <c r="H363" s="339"/>
      <c r="I363" s="339"/>
    </row>
    <row r="364" spans="2:9" s="412" customFormat="1" ht="15.75" customHeight="1">
      <c r="B364" s="339"/>
      <c r="C364" s="339"/>
      <c r="D364" s="339"/>
      <c r="E364" s="339"/>
      <c r="F364" s="339"/>
      <c r="G364" s="339"/>
      <c r="H364" s="339"/>
      <c r="I364" s="339"/>
    </row>
    <row r="365" spans="2:9" s="412" customFormat="1" ht="15.75" customHeight="1">
      <c r="B365" s="339"/>
      <c r="C365" s="339"/>
      <c r="D365" s="339"/>
      <c r="E365" s="339"/>
      <c r="F365" s="339"/>
      <c r="G365" s="339"/>
      <c r="H365" s="339"/>
      <c r="I365" s="339"/>
    </row>
    <row r="366" spans="2:9" s="412" customFormat="1" ht="15.75" customHeight="1">
      <c r="B366" s="339"/>
      <c r="C366" s="339"/>
      <c r="D366" s="339"/>
      <c r="E366" s="339"/>
      <c r="F366" s="339"/>
      <c r="G366" s="339"/>
      <c r="H366" s="339"/>
      <c r="I366" s="339"/>
    </row>
    <row r="367" spans="2:9" s="412" customFormat="1" ht="15.75" customHeight="1">
      <c r="B367" s="339"/>
      <c r="C367" s="339"/>
      <c r="D367" s="339"/>
      <c r="E367" s="339"/>
      <c r="F367" s="339"/>
      <c r="G367" s="339"/>
      <c r="H367" s="339"/>
      <c r="I367" s="339"/>
    </row>
    <row r="368" spans="2:9" s="412" customFormat="1" ht="15.75" customHeight="1">
      <c r="B368" s="339"/>
      <c r="C368" s="339"/>
      <c r="D368" s="339"/>
      <c r="E368" s="339"/>
      <c r="F368" s="339"/>
      <c r="G368" s="339"/>
      <c r="H368" s="339"/>
      <c r="I368" s="339"/>
    </row>
    <row r="369" spans="2:9" s="412" customFormat="1" ht="15.75" customHeight="1">
      <c r="B369" s="339"/>
      <c r="C369" s="339"/>
      <c r="D369" s="339"/>
      <c r="E369" s="339"/>
      <c r="F369" s="339"/>
      <c r="G369" s="339"/>
      <c r="H369" s="339"/>
      <c r="I369" s="339"/>
    </row>
    <row r="370" spans="2:9" s="412" customFormat="1" ht="15.75" customHeight="1">
      <c r="B370" s="339"/>
      <c r="C370" s="339"/>
      <c r="D370" s="339"/>
      <c r="E370" s="339"/>
      <c r="F370" s="339"/>
      <c r="G370" s="339"/>
      <c r="H370" s="339"/>
      <c r="I370" s="339"/>
    </row>
    <row r="371" spans="2:9" s="412" customFormat="1" ht="15.75" customHeight="1">
      <c r="B371" s="339"/>
      <c r="C371" s="339"/>
      <c r="D371" s="339"/>
      <c r="E371" s="339"/>
      <c r="F371" s="339"/>
      <c r="G371" s="339"/>
      <c r="H371" s="339"/>
      <c r="I371" s="339"/>
    </row>
    <row r="372" spans="2:9" s="412" customFormat="1" ht="15.75" customHeight="1">
      <c r="B372" s="339"/>
      <c r="C372" s="339"/>
      <c r="D372" s="339"/>
      <c r="E372" s="339"/>
      <c r="F372" s="339"/>
      <c r="G372" s="339"/>
      <c r="H372" s="339"/>
      <c r="I372" s="339"/>
    </row>
    <row r="373" spans="2:9" s="412" customFormat="1" ht="15.75" customHeight="1">
      <c r="B373" s="339"/>
      <c r="C373" s="339"/>
      <c r="D373" s="339"/>
      <c r="E373" s="339"/>
      <c r="F373" s="339"/>
      <c r="G373" s="339"/>
      <c r="H373" s="339"/>
      <c r="I373" s="339"/>
    </row>
    <row r="374" spans="2:9" s="412" customFormat="1" ht="15.75" customHeight="1">
      <c r="B374" s="339"/>
      <c r="C374" s="339"/>
      <c r="D374" s="339"/>
      <c r="E374" s="339"/>
      <c r="F374" s="339"/>
      <c r="G374" s="339"/>
      <c r="H374" s="339"/>
      <c r="I374" s="339"/>
    </row>
    <row r="375" spans="2:9" s="412" customFormat="1" ht="15.75" customHeight="1">
      <c r="B375" s="339"/>
      <c r="C375" s="339"/>
      <c r="D375" s="339"/>
      <c r="E375" s="339"/>
      <c r="F375" s="339"/>
      <c r="G375" s="339"/>
      <c r="H375" s="339"/>
      <c r="I375" s="339"/>
    </row>
    <row r="376" spans="2:9" s="412" customFormat="1" ht="15.75" customHeight="1">
      <c r="B376" s="339"/>
      <c r="C376" s="339"/>
      <c r="D376" s="339"/>
      <c r="E376" s="339"/>
      <c r="F376" s="339"/>
      <c r="G376" s="339"/>
      <c r="H376" s="339"/>
      <c r="I376" s="339"/>
    </row>
    <row r="377" spans="2:9" s="412" customFormat="1" ht="15.75" customHeight="1">
      <c r="B377" s="339"/>
      <c r="C377" s="339"/>
      <c r="D377" s="339"/>
      <c r="E377" s="339"/>
      <c r="F377" s="339"/>
      <c r="G377" s="339"/>
      <c r="H377" s="339"/>
      <c r="I377" s="339"/>
    </row>
    <row r="378" spans="2:9" s="412" customFormat="1" ht="15.75" customHeight="1">
      <c r="B378" s="339"/>
      <c r="C378" s="339"/>
      <c r="D378" s="339"/>
      <c r="E378" s="339"/>
      <c r="F378" s="339"/>
      <c r="G378" s="339"/>
      <c r="H378" s="339"/>
      <c r="I378" s="339"/>
    </row>
    <row r="379" spans="2:9" s="412" customFormat="1" ht="15.75" customHeight="1">
      <c r="B379" s="339"/>
      <c r="C379" s="339"/>
      <c r="D379" s="339"/>
      <c r="E379" s="339"/>
      <c r="F379" s="339"/>
      <c r="G379" s="339"/>
      <c r="H379" s="339"/>
      <c r="I379" s="339"/>
    </row>
    <row r="380" spans="2:9" s="412" customFormat="1" ht="15.75" customHeight="1">
      <c r="B380" s="339"/>
      <c r="C380" s="339"/>
      <c r="D380" s="339"/>
      <c r="E380" s="339"/>
      <c r="F380" s="339"/>
      <c r="G380" s="339"/>
      <c r="H380" s="339"/>
      <c r="I380" s="339"/>
    </row>
    <row r="381" spans="2:9" s="412" customFormat="1" ht="15.75" customHeight="1">
      <c r="B381" s="339"/>
      <c r="C381" s="339"/>
      <c r="D381" s="339"/>
      <c r="E381" s="339"/>
      <c r="F381" s="339"/>
      <c r="G381" s="339"/>
      <c r="H381" s="339"/>
      <c r="I381" s="339"/>
    </row>
    <row r="382" spans="2:9" s="412" customFormat="1" ht="15.75" customHeight="1">
      <c r="B382" s="339"/>
      <c r="C382" s="339"/>
      <c r="D382" s="339"/>
      <c r="E382" s="339"/>
      <c r="F382" s="339"/>
      <c r="G382" s="339"/>
      <c r="H382" s="339"/>
      <c r="I382" s="339"/>
    </row>
    <row r="383" spans="2:9" s="412" customFormat="1" ht="15.75" customHeight="1">
      <c r="B383" s="339"/>
      <c r="C383" s="339"/>
      <c r="D383" s="339"/>
      <c r="E383" s="339"/>
      <c r="F383" s="339"/>
      <c r="G383" s="339"/>
      <c r="H383" s="339"/>
      <c r="I383" s="339"/>
    </row>
    <row r="384" spans="2:9" s="412" customFormat="1" ht="15.75" customHeight="1">
      <c r="B384" s="339"/>
      <c r="C384" s="339"/>
      <c r="D384" s="339"/>
      <c r="E384" s="339"/>
      <c r="F384" s="339"/>
      <c r="G384" s="339"/>
      <c r="H384" s="339"/>
      <c r="I384" s="339"/>
    </row>
    <row r="385" spans="2:9" s="412" customFormat="1" ht="15.75" customHeight="1">
      <c r="B385" s="339"/>
      <c r="C385" s="339"/>
      <c r="D385" s="339"/>
      <c r="E385" s="339"/>
      <c r="F385" s="339"/>
      <c r="G385" s="339"/>
      <c r="H385" s="339"/>
      <c r="I385" s="339"/>
    </row>
    <row r="386" spans="2:9" s="412" customFormat="1" ht="15.75" customHeight="1">
      <c r="B386" s="339"/>
      <c r="C386" s="339"/>
      <c r="D386" s="339"/>
      <c r="E386" s="339"/>
      <c r="F386" s="339"/>
      <c r="G386" s="339"/>
      <c r="H386" s="339"/>
      <c r="I386" s="339"/>
    </row>
    <row r="387" spans="2:9" s="412" customFormat="1" ht="15.75" customHeight="1">
      <c r="B387" s="339"/>
      <c r="C387" s="339"/>
      <c r="D387" s="339"/>
      <c r="E387" s="339"/>
      <c r="F387" s="339"/>
      <c r="G387" s="339"/>
      <c r="H387" s="339"/>
      <c r="I387" s="339"/>
    </row>
    <row r="388" spans="2:9" s="412" customFormat="1" ht="15.75" customHeight="1">
      <c r="B388" s="339"/>
      <c r="C388" s="339"/>
      <c r="D388" s="339"/>
      <c r="E388" s="339"/>
      <c r="F388" s="339"/>
      <c r="G388" s="339"/>
      <c r="H388" s="339"/>
      <c r="I388" s="339"/>
    </row>
    <row r="389" spans="2:9" s="412" customFormat="1" ht="15.75" customHeight="1">
      <c r="B389" s="339"/>
      <c r="C389" s="339"/>
      <c r="D389" s="339"/>
      <c r="E389" s="339"/>
      <c r="F389" s="339"/>
      <c r="G389" s="339"/>
      <c r="H389" s="339"/>
      <c r="I389" s="339"/>
    </row>
    <row r="390" spans="2:9" s="412" customFormat="1" ht="15.75" customHeight="1">
      <c r="B390" s="339"/>
      <c r="C390" s="339"/>
      <c r="D390" s="339"/>
      <c r="E390" s="339"/>
      <c r="F390" s="339"/>
      <c r="G390" s="339"/>
      <c r="H390" s="339"/>
      <c r="I390" s="339"/>
    </row>
    <row r="391" spans="2:9" s="412" customFormat="1" ht="15.75" customHeight="1">
      <c r="B391" s="339"/>
      <c r="C391" s="339"/>
      <c r="D391" s="339"/>
      <c r="E391" s="339"/>
      <c r="F391" s="339"/>
      <c r="G391" s="339"/>
      <c r="H391" s="339"/>
      <c r="I391" s="339"/>
    </row>
    <row r="392" spans="2:9" s="412" customFormat="1" ht="15.75" customHeight="1">
      <c r="B392" s="339"/>
      <c r="C392" s="339"/>
      <c r="D392" s="339"/>
      <c r="E392" s="339"/>
      <c r="F392" s="339"/>
      <c r="G392" s="339"/>
      <c r="H392" s="339"/>
      <c r="I392" s="339"/>
    </row>
    <row r="393" spans="2:9" s="412" customFormat="1" ht="15.75" customHeight="1">
      <c r="B393" s="339"/>
      <c r="C393" s="339"/>
      <c r="D393" s="339"/>
      <c r="E393" s="339"/>
      <c r="F393" s="339"/>
      <c r="G393" s="339"/>
      <c r="H393" s="339"/>
      <c r="I393" s="339"/>
    </row>
    <row r="394" spans="2:9" s="412" customFormat="1" ht="15.75" customHeight="1">
      <c r="B394" s="339"/>
      <c r="C394" s="339"/>
      <c r="D394" s="339"/>
      <c r="E394" s="339"/>
      <c r="F394" s="339"/>
      <c r="G394" s="339"/>
      <c r="H394" s="339"/>
      <c r="I394" s="339"/>
    </row>
    <row r="395" spans="2:9" s="412" customFormat="1" ht="15.75" customHeight="1">
      <c r="B395" s="339"/>
      <c r="C395" s="339"/>
      <c r="D395" s="339"/>
      <c r="E395" s="339"/>
      <c r="F395" s="339"/>
      <c r="G395" s="339"/>
      <c r="H395" s="339"/>
      <c r="I395" s="339"/>
    </row>
    <row r="396" spans="2:9" s="412" customFormat="1" ht="15.75" customHeight="1">
      <c r="B396" s="339"/>
      <c r="C396" s="339"/>
      <c r="D396" s="339"/>
      <c r="E396" s="339"/>
      <c r="F396" s="339"/>
      <c r="G396" s="339"/>
      <c r="H396" s="339"/>
      <c r="I396" s="339"/>
    </row>
    <row r="397" spans="2:9" s="412" customFormat="1" ht="15.75" customHeight="1">
      <c r="B397" s="339"/>
      <c r="C397" s="339"/>
      <c r="D397" s="339"/>
      <c r="E397" s="339"/>
      <c r="F397" s="339"/>
      <c r="G397" s="339"/>
      <c r="H397" s="339"/>
      <c r="I397" s="339"/>
    </row>
    <row r="398" spans="2:9" s="412" customFormat="1" ht="15.75" customHeight="1">
      <c r="B398" s="339"/>
      <c r="C398" s="339"/>
      <c r="D398" s="339"/>
      <c r="E398" s="339"/>
      <c r="F398" s="339"/>
      <c r="G398" s="339"/>
      <c r="H398" s="339"/>
      <c r="I398" s="339"/>
    </row>
    <row r="399" spans="2:9" s="412" customFormat="1" ht="15.75" customHeight="1">
      <c r="B399" s="339"/>
      <c r="C399" s="339"/>
      <c r="D399" s="339"/>
      <c r="E399" s="339"/>
      <c r="F399" s="339"/>
      <c r="G399" s="339"/>
      <c r="H399" s="339"/>
      <c r="I399" s="339"/>
    </row>
    <row r="400" spans="2:9" s="412" customFormat="1" ht="15.75" customHeight="1">
      <c r="B400" s="339"/>
      <c r="C400" s="339"/>
      <c r="D400" s="339"/>
      <c r="E400" s="339"/>
      <c r="F400" s="339"/>
      <c r="G400" s="339"/>
      <c r="H400" s="339"/>
      <c r="I400" s="339"/>
    </row>
    <row r="401" spans="2:9" s="412" customFormat="1" ht="15.75" customHeight="1">
      <c r="B401" s="339"/>
      <c r="C401" s="339"/>
      <c r="D401" s="339"/>
      <c r="E401" s="339"/>
      <c r="F401" s="339"/>
      <c r="G401" s="339"/>
      <c r="H401" s="339"/>
      <c r="I401" s="339"/>
    </row>
    <row r="402" spans="2:9" s="412" customFormat="1" ht="15.75" customHeight="1">
      <c r="B402" s="339"/>
      <c r="C402" s="339"/>
      <c r="D402" s="339"/>
      <c r="E402" s="339"/>
      <c r="F402" s="339"/>
      <c r="G402" s="339"/>
      <c r="H402" s="339"/>
      <c r="I402" s="339"/>
    </row>
    <row r="403" spans="2:9" s="412" customFormat="1" ht="15.75" customHeight="1">
      <c r="B403" s="339"/>
      <c r="C403" s="339"/>
      <c r="D403" s="339"/>
      <c r="E403" s="339"/>
      <c r="F403" s="339"/>
      <c r="G403" s="339"/>
      <c r="H403" s="339"/>
      <c r="I403" s="339"/>
    </row>
    <row r="404" spans="2:9" s="412" customFormat="1" ht="15.75" customHeight="1">
      <c r="B404" s="339"/>
      <c r="C404" s="339"/>
      <c r="D404" s="339"/>
      <c r="E404" s="339"/>
      <c r="F404" s="339"/>
      <c r="G404" s="339"/>
      <c r="H404" s="339"/>
      <c r="I404" s="339"/>
    </row>
    <row r="405" spans="2:9" s="412" customFormat="1" ht="15.75" customHeight="1">
      <c r="B405" s="339"/>
      <c r="C405" s="339"/>
      <c r="D405" s="339"/>
      <c r="E405" s="339"/>
      <c r="F405" s="339"/>
      <c r="G405" s="339"/>
      <c r="H405" s="339"/>
      <c r="I405" s="339"/>
    </row>
    <row r="406" spans="2:9" s="412" customFormat="1" ht="15.75" customHeight="1">
      <c r="B406" s="339"/>
      <c r="C406" s="339"/>
      <c r="D406" s="339"/>
      <c r="E406" s="339"/>
      <c r="F406" s="339"/>
      <c r="G406" s="339"/>
      <c r="H406" s="339"/>
      <c r="I406" s="339"/>
    </row>
    <row r="407" spans="2:9" s="412" customFormat="1" ht="15.75" customHeight="1">
      <c r="B407" s="339"/>
      <c r="C407" s="339"/>
      <c r="D407" s="339"/>
      <c r="E407" s="339"/>
      <c r="F407" s="339"/>
      <c r="G407" s="339"/>
      <c r="H407" s="339"/>
      <c r="I407" s="339"/>
    </row>
    <row r="408" spans="2:9" s="412" customFormat="1" ht="15.75" customHeight="1">
      <c r="B408" s="339"/>
      <c r="C408" s="339"/>
      <c r="D408" s="339"/>
      <c r="E408" s="339"/>
      <c r="F408" s="339"/>
      <c r="G408" s="339"/>
      <c r="H408" s="339"/>
      <c r="I408" s="339"/>
    </row>
    <row r="409" spans="2:9" s="412" customFormat="1" ht="15.75" customHeight="1">
      <c r="B409" s="339"/>
      <c r="C409" s="339"/>
      <c r="D409" s="339"/>
      <c r="E409" s="339"/>
      <c r="F409" s="339"/>
      <c r="G409" s="339"/>
      <c r="H409" s="339"/>
      <c r="I409" s="339"/>
    </row>
    <row r="410" spans="2:9" s="412" customFormat="1" ht="15.75" customHeight="1">
      <c r="B410" s="339"/>
      <c r="C410" s="339"/>
      <c r="D410" s="339"/>
      <c r="E410" s="339"/>
      <c r="F410" s="339"/>
      <c r="G410" s="339"/>
      <c r="H410" s="339"/>
      <c r="I410" s="339"/>
    </row>
    <row r="411" spans="2:9" s="412" customFormat="1" ht="15.75" customHeight="1">
      <c r="B411" s="339"/>
      <c r="C411" s="339"/>
      <c r="D411" s="339"/>
      <c r="E411" s="339"/>
      <c r="F411" s="339"/>
      <c r="G411" s="339"/>
      <c r="H411" s="339"/>
      <c r="I411" s="339"/>
    </row>
    <row r="412" spans="2:9" s="412" customFormat="1" ht="15.75" customHeight="1">
      <c r="B412" s="339"/>
      <c r="C412" s="339"/>
      <c r="D412" s="339"/>
      <c r="E412" s="339"/>
      <c r="F412" s="339"/>
      <c r="G412" s="339"/>
      <c r="H412" s="339"/>
      <c r="I412" s="339"/>
    </row>
    <row r="413" spans="2:9" s="412" customFormat="1" ht="15.75" customHeight="1">
      <c r="B413" s="339"/>
      <c r="C413" s="339"/>
      <c r="D413" s="339"/>
      <c r="E413" s="339"/>
      <c r="F413" s="339"/>
      <c r="G413" s="339"/>
      <c r="H413" s="339"/>
      <c r="I413" s="339"/>
    </row>
    <row r="414" spans="2:9" s="412" customFormat="1" ht="15.75" customHeight="1">
      <c r="B414" s="339"/>
      <c r="C414" s="339"/>
      <c r="D414" s="339"/>
      <c r="E414" s="339"/>
      <c r="F414" s="339"/>
      <c r="G414" s="339"/>
      <c r="H414" s="339"/>
      <c r="I414" s="339"/>
    </row>
    <row r="415" spans="2:9" s="412" customFormat="1" ht="15.75" customHeight="1">
      <c r="B415" s="339"/>
      <c r="C415" s="339"/>
      <c r="D415" s="339"/>
      <c r="E415" s="339"/>
      <c r="F415" s="339"/>
      <c r="G415" s="339"/>
      <c r="H415" s="339"/>
      <c r="I415" s="339"/>
    </row>
    <row r="416" spans="2:9" s="412" customFormat="1" ht="15.75" customHeight="1">
      <c r="B416" s="339"/>
      <c r="C416" s="339"/>
      <c r="D416" s="339"/>
      <c r="E416" s="339"/>
      <c r="F416" s="339"/>
      <c r="G416" s="339"/>
      <c r="H416" s="339"/>
      <c r="I416" s="339"/>
    </row>
    <row r="417" spans="2:9" s="412" customFormat="1" ht="15.75" customHeight="1">
      <c r="B417" s="339"/>
      <c r="C417" s="339"/>
      <c r="D417" s="339"/>
      <c r="E417" s="339"/>
      <c r="F417" s="339"/>
      <c r="G417" s="339"/>
      <c r="H417" s="339"/>
      <c r="I417" s="339"/>
    </row>
    <row r="418" spans="2:9" s="412" customFormat="1" ht="15.75" customHeight="1">
      <c r="B418" s="339"/>
      <c r="C418" s="339"/>
      <c r="D418" s="339"/>
      <c r="E418" s="339"/>
      <c r="F418" s="339"/>
      <c r="G418" s="339"/>
      <c r="H418" s="339"/>
      <c r="I418" s="339"/>
    </row>
    <row r="419" spans="2:9" s="412" customFormat="1" ht="15.75" customHeight="1">
      <c r="B419" s="339"/>
      <c r="C419" s="339"/>
      <c r="D419" s="339"/>
      <c r="E419" s="339"/>
      <c r="F419" s="339"/>
      <c r="G419" s="339"/>
      <c r="H419" s="339"/>
      <c r="I419" s="339"/>
    </row>
    <row r="420" spans="2:9" s="412" customFormat="1" ht="15.75" customHeight="1">
      <c r="B420" s="339"/>
      <c r="C420" s="339"/>
      <c r="D420" s="339"/>
      <c r="E420" s="339"/>
      <c r="F420" s="339"/>
      <c r="G420" s="339"/>
      <c r="H420" s="339"/>
      <c r="I420" s="339"/>
    </row>
    <row r="421" spans="2:9" s="412" customFormat="1" ht="15.75" customHeight="1">
      <c r="B421" s="339"/>
      <c r="C421" s="339"/>
      <c r="D421" s="339"/>
      <c r="E421" s="339"/>
      <c r="F421" s="339"/>
      <c r="G421" s="339"/>
      <c r="H421" s="339"/>
      <c r="I421" s="339"/>
    </row>
    <row r="422" spans="2:9" s="412" customFormat="1" ht="15.75" customHeight="1">
      <c r="B422" s="339"/>
      <c r="C422" s="339"/>
      <c r="D422" s="339"/>
      <c r="E422" s="339"/>
      <c r="F422" s="339"/>
      <c r="G422" s="339"/>
      <c r="H422" s="339"/>
      <c r="I422" s="339"/>
    </row>
    <row r="423" spans="2:9" s="412" customFormat="1" ht="15.75" customHeight="1">
      <c r="B423" s="339"/>
      <c r="C423" s="339"/>
      <c r="D423" s="339"/>
      <c r="E423" s="339"/>
      <c r="F423" s="339"/>
      <c r="G423" s="339"/>
      <c r="H423" s="339"/>
      <c r="I423" s="339"/>
    </row>
    <row r="424" spans="2:9" s="412" customFormat="1" ht="15.75" customHeight="1">
      <c r="B424" s="339"/>
      <c r="C424" s="339"/>
      <c r="D424" s="339"/>
      <c r="E424" s="339"/>
      <c r="F424" s="339"/>
      <c r="G424" s="339"/>
      <c r="H424" s="339"/>
      <c r="I424" s="339"/>
    </row>
    <row r="425" spans="2:9" s="412" customFormat="1" ht="15.75" customHeight="1">
      <c r="B425" s="339"/>
      <c r="C425" s="339"/>
      <c r="D425" s="339"/>
      <c r="E425" s="339"/>
      <c r="F425" s="339"/>
      <c r="G425" s="339"/>
      <c r="H425" s="339"/>
      <c r="I425" s="339"/>
    </row>
    <row r="426" spans="2:9" s="412" customFormat="1" ht="15.75" customHeight="1">
      <c r="B426" s="339"/>
      <c r="C426" s="339"/>
      <c r="D426" s="339"/>
      <c r="E426" s="339"/>
      <c r="F426" s="339"/>
      <c r="G426" s="339"/>
      <c r="H426" s="339"/>
      <c r="I426" s="339"/>
    </row>
    <row r="427" spans="2:9" s="412" customFormat="1" ht="15.75" customHeight="1">
      <c r="B427" s="339"/>
      <c r="C427" s="339"/>
      <c r="D427" s="339"/>
      <c r="E427" s="339"/>
      <c r="F427" s="339"/>
      <c r="G427" s="339"/>
      <c r="H427" s="339"/>
      <c r="I427" s="339"/>
    </row>
    <row r="428" spans="2:9" s="412" customFormat="1" ht="15.75" customHeight="1">
      <c r="B428" s="339"/>
      <c r="C428" s="339"/>
      <c r="D428" s="339"/>
      <c r="E428" s="339"/>
      <c r="F428" s="339"/>
      <c r="G428" s="339"/>
      <c r="H428" s="339"/>
      <c r="I428" s="339"/>
    </row>
    <row r="429" spans="2:9" s="412" customFormat="1" ht="15.75" customHeight="1">
      <c r="B429" s="339"/>
      <c r="C429" s="339"/>
      <c r="D429" s="339"/>
      <c r="E429" s="339"/>
      <c r="F429" s="339"/>
      <c r="G429" s="339"/>
      <c r="H429" s="339"/>
      <c r="I429" s="339"/>
    </row>
    <row r="430" spans="2:9" s="412" customFormat="1" ht="15.75" customHeight="1">
      <c r="B430" s="339"/>
      <c r="C430" s="339"/>
      <c r="D430" s="339"/>
      <c r="E430" s="339"/>
      <c r="F430" s="339"/>
      <c r="G430" s="339"/>
      <c r="H430" s="339"/>
      <c r="I430" s="339"/>
    </row>
    <row r="431" spans="2:9" s="412" customFormat="1" ht="15.75" customHeight="1">
      <c r="B431" s="339"/>
      <c r="C431" s="339"/>
      <c r="D431" s="339"/>
      <c r="E431" s="339"/>
      <c r="F431" s="339"/>
      <c r="G431" s="339"/>
      <c r="H431" s="339"/>
      <c r="I431" s="339"/>
    </row>
    <row r="432" spans="2:9" s="412" customFormat="1" ht="15.75" customHeight="1">
      <c r="B432" s="339"/>
      <c r="C432" s="339"/>
      <c r="D432" s="339"/>
      <c r="E432" s="339"/>
      <c r="F432" s="339"/>
      <c r="G432" s="339"/>
      <c r="H432" s="339"/>
      <c r="I432" s="339"/>
    </row>
    <row r="433" spans="2:9" s="412" customFormat="1" ht="15.75" customHeight="1">
      <c r="B433" s="339"/>
      <c r="C433" s="339"/>
      <c r="D433" s="339"/>
      <c r="E433" s="339"/>
      <c r="F433" s="339"/>
      <c r="G433" s="339"/>
      <c r="H433" s="339"/>
      <c r="I433" s="339"/>
    </row>
    <row r="434" spans="2:9" s="412" customFormat="1" ht="15.75" customHeight="1">
      <c r="B434" s="339"/>
      <c r="C434" s="339"/>
      <c r="D434" s="339"/>
      <c r="E434" s="339"/>
      <c r="F434" s="339"/>
      <c r="G434" s="339"/>
      <c r="H434" s="339"/>
      <c r="I434" s="339"/>
    </row>
    <row r="435" spans="2:9" s="412" customFormat="1" ht="15.75" customHeight="1">
      <c r="B435" s="339"/>
      <c r="C435" s="339"/>
      <c r="D435" s="339"/>
      <c r="E435" s="339"/>
      <c r="F435" s="339"/>
      <c r="G435" s="339"/>
      <c r="H435" s="339"/>
      <c r="I435" s="339"/>
    </row>
    <row r="436" spans="2:9" s="412" customFormat="1" ht="15.75" customHeight="1">
      <c r="B436" s="339"/>
      <c r="C436" s="339"/>
      <c r="D436" s="339"/>
      <c r="E436" s="339"/>
      <c r="F436" s="339"/>
      <c r="G436" s="339"/>
      <c r="H436" s="339"/>
      <c r="I436" s="339"/>
    </row>
    <row r="437" spans="2:9" s="412" customFormat="1" ht="15.75" customHeight="1">
      <c r="B437" s="339"/>
      <c r="C437" s="339"/>
      <c r="D437" s="339"/>
      <c r="E437" s="339"/>
      <c r="F437" s="339"/>
      <c r="G437" s="339"/>
      <c r="H437" s="339"/>
      <c r="I437" s="339"/>
    </row>
    <row r="438" spans="2:9" s="412" customFormat="1" ht="15.75" customHeight="1">
      <c r="B438" s="339"/>
      <c r="C438" s="339"/>
      <c r="D438" s="339"/>
      <c r="E438" s="339"/>
      <c r="F438" s="339"/>
      <c r="G438" s="339"/>
      <c r="H438" s="339"/>
      <c r="I438" s="339"/>
    </row>
    <row r="439" spans="2:9" s="412" customFormat="1" ht="15.75" customHeight="1">
      <c r="B439" s="339"/>
      <c r="C439" s="339"/>
      <c r="D439" s="339"/>
      <c r="E439" s="339"/>
      <c r="F439" s="339"/>
      <c r="G439" s="339"/>
      <c r="H439" s="339"/>
      <c r="I439" s="339"/>
    </row>
    <row r="440" spans="2:9" s="412" customFormat="1" ht="15.75" customHeight="1">
      <c r="B440" s="339"/>
      <c r="C440" s="339"/>
      <c r="D440" s="339"/>
      <c r="E440" s="339"/>
      <c r="F440" s="339"/>
      <c r="G440" s="339"/>
      <c r="H440" s="339"/>
      <c r="I440" s="339"/>
    </row>
    <row r="441" spans="2:9" s="412" customFormat="1" ht="15.75" customHeight="1">
      <c r="B441" s="339"/>
      <c r="C441" s="339"/>
      <c r="D441" s="339"/>
      <c r="E441" s="339"/>
      <c r="F441" s="339"/>
      <c r="G441" s="339"/>
      <c r="H441" s="339"/>
      <c r="I441" s="339"/>
    </row>
    <row r="442" spans="2:9" s="412" customFormat="1" ht="15.75" customHeight="1">
      <c r="B442" s="339"/>
      <c r="C442" s="339"/>
      <c r="D442" s="339"/>
      <c r="E442" s="339"/>
      <c r="F442" s="339"/>
      <c r="G442" s="339"/>
      <c r="H442" s="339"/>
      <c r="I442" s="339"/>
    </row>
    <row r="443" spans="2:9" s="412" customFormat="1" ht="15.75" customHeight="1">
      <c r="B443" s="339"/>
      <c r="C443" s="339"/>
      <c r="D443" s="339"/>
      <c r="E443" s="339"/>
      <c r="F443" s="339"/>
      <c r="G443" s="339"/>
      <c r="H443" s="339"/>
      <c r="I443" s="339"/>
    </row>
    <row r="444" spans="2:9" s="412" customFormat="1" ht="15.75" customHeight="1">
      <c r="B444" s="339"/>
      <c r="C444" s="339"/>
      <c r="D444" s="339"/>
      <c r="E444" s="339"/>
      <c r="F444" s="339"/>
      <c r="G444" s="339"/>
      <c r="H444" s="339"/>
      <c r="I444" s="339"/>
    </row>
    <row r="445" spans="2:9" s="412" customFormat="1" ht="15.75" customHeight="1">
      <c r="B445" s="339"/>
      <c r="C445" s="339"/>
      <c r="D445" s="339"/>
      <c r="E445" s="339"/>
      <c r="F445" s="339"/>
      <c r="G445" s="339"/>
      <c r="H445" s="339"/>
      <c r="I445" s="339"/>
    </row>
    <row r="446" spans="2:9" s="412" customFormat="1" ht="15.75" customHeight="1">
      <c r="B446" s="339"/>
      <c r="C446" s="339"/>
      <c r="D446" s="339"/>
      <c r="E446" s="339"/>
      <c r="F446" s="339"/>
      <c r="G446" s="339"/>
      <c r="H446" s="339"/>
      <c r="I446" s="339"/>
    </row>
    <row r="447" spans="2:9" s="412" customFormat="1" ht="15.75" customHeight="1">
      <c r="B447" s="339"/>
      <c r="C447" s="339"/>
      <c r="D447" s="339"/>
      <c r="E447" s="339"/>
      <c r="F447" s="339"/>
      <c r="G447" s="339"/>
      <c r="H447" s="339"/>
      <c r="I447" s="339"/>
    </row>
    <row r="448" spans="2:9" s="412" customFormat="1" ht="15.75" customHeight="1">
      <c r="B448" s="339"/>
      <c r="C448" s="339"/>
      <c r="D448" s="339"/>
      <c r="E448" s="339"/>
      <c r="F448" s="339"/>
      <c r="G448" s="339"/>
      <c r="H448" s="339"/>
      <c r="I448" s="339"/>
    </row>
    <row r="449" spans="2:9" s="412" customFormat="1" ht="15.75" customHeight="1">
      <c r="B449" s="339"/>
      <c r="C449" s="339"/>
      <c r="D449" s="339"/>
      <c r="E449" s="339"/>
      <c r="F449" s="339"/>
      <c r="G449" s="339"/>
      <c r="H449" s="339"/>
      <c r="I449" s="339"/>
    </row>
    <row r="450" spans="2:9" s="412" customFormat="1" ht="15.75" customHeight="1">
      <c r="B450" s="339"/>
      <c r="C450" s="339"/>
      <c r="D450" s="339"/>
      <c r="E450" s="339"/>
      <c r="F450" s="339"/>
      <c r="G450" s="339"/>
      <c r="H450" s="339"/>
      <c r="I450" s="339"/>
    </row>
    <row r="451" spans="2:9" s="412" customFormat="1" ht="15.75" customHeight="1">
      <c r="B451" s="339"/>
      <c r="C451" s="339"/>
      <c r="D451" s="339"/>
      <c r="E451" s="339"/>
      <c r="F451" s="339"/>
      <c r="G451" s="339"/>
      <c r="H451" s="339"/>
      <c r="I451" s="339"/>
    </row>
    <row r="452" spans="2:9" s="412" customFormat="1" ht="15.75" customHeight="1">
      <c r="B452" s="339"/>
      <c r="C452" s="339"/>
      <c r="D452" s="339"/>
      <c r="E452" s="339"/>
      <c r="F452" s="339"/>
      <c r="G452" s="339"/>
      <c r="H452" s="339"/>
      <c r="I452" s="339"/>
    </row>
    <row r="453" spans="2:9" s="412" customFormat="1" ht="15.75" customHeight="1">
      <c r="B453" s="339"/>
      <c r="C453" s="339"/>
      <c r="D453" s="339"/>
      <c r="E453" s="339"/>
      <c r="F453" s="339"/>
      <c r="G453" s="339"/>
      <c r="H453" s="339"/>
      <c r="I453" s="339"/>
    </row>
    <row r="454" spans="2:9" s="412" customFormat="1" ht="15.75" customHeight="1">
      <c r="B454" s="339"/>
      <c r="C454" s="339"/>
      <c r="D454" s="339"/>
      <c r="E454" s="339"/>
      <c r="F454" s="339"/>
      <c r="G454" s="339"/>
      <c r="H454" s="339"/>
      <c r="I454" s="339"/>
    </row>
    <row r="455" spans="2:9" s="412" customFormat="1" ht="15.75" customHeight="1">
      <c r="B455" s="339"/>
      <c r="C455" s="339"/>
      <c r="D455" s="339"/>
      <c r="E455" s="339"/>
      <c r="F455" s="339"/>
      <c r="G455" s="339"/>
      <c r="H455" s="339"/>
      <c r="I455" s="339"/>
    </row>
    <row r="456" spans="2:9" s="412" customFormat="1" ht="15.75" customHeight="1">
      <c r="B456" s="339"/>
      <c r="C456" s="339"/>
      <c r="D456" s="339"/>
      <c r="E456" s="339"/>
      <c r="F456" s="339"/>
      <c r="G456" s="339"/>
      <c r="H456" s="339"/>
      <c r="I456" s="339"/>
    </row>
    <row r="457" spans="2:9" s="412" customFormat="1" ht="15.75" customHeight="1">
      <c r="B457" s="339"/>
      <c r="C457" s="339"/>
      <c r="D457" s="339"/>
      <c r="E457" s="339"/>
      <c r="F457" s="339"/>
      <c r="G457" s="339"/>
      <c r="H457" s="339"/>
      <c r="I457" s="339"/>
    </row>
    <row r="458" spans="2:9" s="412" customFormat="1" ht="15.75" customHeight="1">
      <c r="B458" s="339"/>
      <c r="C458" s="339"/>
      <c r="D458" s="339"/>
      <c r="E458" s="339"/>
      <c r="F458" s="339"/>
      <c r="G458" s="339"/>
      <c r="H458" s="339"/>
      <c r="I458" s="339"/>
    </row>
    <row r="459" spans="2:9" s="412" customFormat="1" ht="15.75" customHeight="1">
      <c r="B459" s="339"/>
      <c r="C459" s="339"/>
      <c r="D459" s="339"/>
      <c r="E459" s="339"/>
      <c r="F459" s="339"/>
      <c r="G459" s="339"/>
      <c r="H459" s="339"/>
      <c r="I459" s="339"/>
    </row>
    <row r="460" spans="2:9" s="412" customFormat="1" ht="15.75" customHeight="1">
      <c r="B460" s="339"/>
      <c r="C460" s="339"/>
      <c r="D460" s="339"/>
      <c r="E460" s="339"/>
      <c r="F460" s="339"/>
      <c r="G460" s="339"/>
      <c r="H460" s="339"/>
      <c r="I460" s="339"/>
    </row>
    <row r="461" spans="2:9" s="412" customFormat="1" ht="15.75" customHeight="1">
      <c r="B461" s="339"/>
      <c r="C461" s="339"/>
      <c r="D461" s="339"/>
      <c r="E461" s="339"/>
      <c r="F461" s="339"/>
      <c r="G461" s="339"/>
      <c r="H461" s="339"/>
      <c r="I461" s="339"/>
    </row>
    <row r="462" spans="2:9" s="412" customFormat="1" ht="15.75" customHeight="1">
      <c r="B462" s="339"/>
      <c r="C462" s="339"/>
      <c r="D462" s="339"/>
      <c r="E462" s="339"/>
      <c r="F462" s="339"/>
      <c r="G462" s="339"/>
      <c r="H462" s="339"/>
      <c r="I462" s="339"/>
    </row>
    <row r="463" spans="2:9" s="412" customFormat="1" ht="15.75" customHeight="1">
      <c r="B463" s="339"/>
      <c r="C463" s="339"/>
      <c r="D463" s="339"/>
      <c r="E463" s="339"/>
      <c r="F463" s="339"/>
      <c r="G463" s="339"/>
      <c r="H463" s="339"/>
      <c r="I463" s="339"/>
    </row>
    <row r="464" spans="2:9" s="412" customFormat="1" ht="15.75" customHeight="1">
      <c r="B464" s="339"/>
      <c r="C464" s="339"/>
      <c r="D464" s="339"/>
      <c r="E464" s="339"/>
      <c r="F464" s="339"/>
      <c r="G464" s="339"/>
      <c r="H464" s="339"/>
      <c r="I464" s="339"/>
    </row>
    <row r="465" spans="2:9" s="412" customFormat="1" ht="15.75" customHeight="1">
      <c r="B465" s="339"/>
      <c r="C465" s="339"/>
      <c r="D465" s="339"/>
      <c r="E465" s="339"/>
      <c r="F465" s="339"/>
      <c r="G465" s="339"/>
      <c r="H465" s="339"/>
      <c r="I465" s="339"/>
    </row>
    <row r="466" spans="2:9" s="412" customFormat="1" ht="15.75" customHeight="1">
      <c r="B466" s="339"/>
      <c r="C466" s="339"/>
      <c r="D466" s="339"/>
      <c r="E466" s="339"/>
      <c r="F466" s="339"/>
      <c r="G466" s="339"/>
      <c r="H466" s="339"/>
      <c r="I466" s="339"/>
    </row>
    <row r="467" spans="2:9" s="412" customFormat="1" ht="15.75" customHeight="1">
      <c r="B467" s="339"/>
      <c r="C467" s="339"/>
      <c r="D467" s="339"/>
      <c r="E467" s="339"/>
      <c r="F467" s="339"/>
      <c r="G467" s="339"/>
      <c r="H467" s="339"/>
      <c r="I467" s="339"/>
    </row>
    <row r="468" spans="2:9" s="412" customFormat="1" ht="15.75" customHeight="1">
      <c r="B468" s="339"/>
      <c r="C468" s="339"/>
      <c r="D468" s="339"/>
      <c r="E468" s="339"/>
      <c r="F468" s="339"/>
      <c r="G468" s="339"/>
      <c r="H468" s="339"/>
      <c r="I468" s="339"/>
    </row>
    <row r="469" spans="2:9" s="412" customFormat="1" ht="15.75" customHeight="1">
      <c r="B469" s="339"/>
      <c r="C469" s="339"/>
      <c r="D469" s="339"/>
      <c r="E469" s="339"/>
      <c r="F469" s="339"/>
      <c r="G469" s="339"/>
      <c r="H469" s="339"/>
      <c r="I469" s="339"/>
    </row>
    <row r="470" spans="2:9" s="412" customFormat="1" ht="15.75" customHeight="1">
      <c r="B470" s="339"/>
      <c r="C470" s="339"/>
      <c r="D470" s="339"/>
      <c r="E470" s="339"/>
      <c r="F470" s="339"/>
      <c r="G470" s="339"/>
      <c r="H470" s="339"/>
      <c r="I470" s="339"/>
    </row>
    <row r="471" spans="2:9" s="412" customFormat="1" ht="15.75" customHeight="1">
      <c r="B471" s="339"/>
      <c r="C471" s="339"/>
      <c r="D471" s="339"/>
      <c r="E471" s="339"/>
      <c r="F471" s="339"/>
      <c r="G471" s="339"/>
      <c r="H471" s="339"/>
      <c r="I471" s="339"/>
    </row>
    <row r="472" spans="2:9" s="412" customFormat="1" ht="15.75" customHeight="1">
      <c r="B472" s="339"/>
      <c r="C472" s="339"/>
      <c r="D472" s="339"/>
      <c r="E472" s="339"/>
      <c r="F472" s="339"/>
      <c r="G472" s="339"/>
      <c r="H472" s="339"/>
      <c r="I472" s="339"/>
    </row>
    <row r="473" spans="2:9" s="412" customFormat="1" ht="15.75" customHeight="1">
      <c r="B473" s="339"/>
      <c r="C473" s="339"/>
      <c r="D473" s="339"/>
      <c r="E473" s="339"/>
      <c r="F473" s="339"/>
      <c r="G473" s="339"/>
      <c r="H473" s="339"/>
      <c r="I473" s="339"/>
    </row>
    <row r="474" spans="2:9" s="412" customFormat="1" ht="15.75" customHeight="1">
      <c r="B474" s="339"/>
      <c r="C474" s="339"/>
      <c r="D474" s="339"/>
      <c r="E474" s="339"/>
      <c r="F474" s="339"/>
      <c r="G474" s="339"/>
      <c r="H474" s="339"/>
      <c r="I474" s="339"/>
    </row>
    <row r="475" spans="2:9" s="412" customFormat="1" ht="15.75" customHeight="1">
      <c r="B475" s="339"/>
      <c r="C475" s="339"/>
      <c r="D475" s="339"/>
      <c r="E475" s="339"/>
      <c r="F475" s="339"/>
      <c r="G475" s="339"/>
      <c r="H475" s="339"/>
      <c r="I475" s="339"/>
    </row>
    <row r="476" spans="2:9" s="412" customFormat="1" ht="15.75" customHeight="1">
      <c r="B476" s="339"/>
      <c r="C476" s="339"/>
      <c r="D476" s="339"/>
      <c r="E476" s="339"/>
      <c r="F476" s="339"/>
      <c r="G476" s="339"/>
      <c r="H476" s="339"/>
      <c r="I476" s="339"/>
    </row>
    <row r="477" spans="2:9" s="412" customFormat="1" ht="15.75" customHeight="1">
      <c r="B477" s="339"/>
      <c r="C477" s="339"/>
      <c r="D477" s="339"/>
      <c r="E477" s="339"/>
      <c r="F477" s="339"/>
      <c r="G477" s="339"/>
      <c r="H477" s="339"/>
      <c r="I477" s="339"/>
    </row>
    <row r="478" spans="2:9" s="412" customFormat="1" ht="15.75" customHeight="1">
      <c r="B478" s="339"/>
      <c r="C478" s="339"/>
      <c r="D478" s="339"/>
      <c r="E478" s="339"/>
      <c r="F478" s="339"/>
      <c r="G478" s="339"/>
      <c r="H478" s="339"/>
      <c r="I478" s="339"/>
    </row>
    <row r="479" spans="2:9" s="412" customFormat="1" ht="15.75" customHeight="1">
      <c r="B479" s="339"/>
      <c r="C479" s="339"/>
      <c r="D479" s="339"/>
      <c r="E479" s="339"/>
      <c r="F479" s="339"/>
      <c r="G479" s="339"/>
      <c r="H479" s="339"/>
      <c r="I479" s="339"/>
    </row>
    <row r="480" spans="2:9" s="412" customFormat="1" ht="15.75" customHeight="1">
      <c r="B480" s="339"/>
      <c r="C480" s="339"/>
      <c r="D480" s="339"/>
      <c r="E480" s="339"/>
      <c r="F480" s="339"/>
      <c r="G480" s="339"/>
      <c r="H480" s="339"/>
      <c r="I480" s="339"/>
    </row>
    <row r="481" spans="2:9" s="412" customFormat="1" ht="15.75" customHeight="1">
      <c r="B481" s="339"/>
      <c r="C481" s="339"/>
      <c r="D481" s="339"/>
      <c r="E481" s="339"/>
      <c r="F481" s="339"/>
      <c r="G481" s="339"/>
      <c r="H481" s="339"/>
      <c r="I481" s="339"/>
    </row>
    <row r="482" spans="2:9" s="412" customFormat="1" ht="15.75" customHeight="1">
      <c r="B482" s="339"/>
      <c r="C482" s="339"/>
      <c r="D482" s="339"/>
      <c r="E482" s="339"/>
      <c r="F482" s="339"/>
      <c r="G482" s="339"/>
      <c r="H482" s="339"/>
      <c r="I482" s="339"/>
    </row>
    <row r="483" spans="2:9" s="412" customFormat="1" ht="15.75" customHeight="1">
      <c r="B483" s="339"/>
      <c r="C483" s="339"/>
      <c r="D483" s="339"/>
      <c r="E483" s="339"/>
      <c r="F483" s="339"/>
      <c r="G483" s="339"/>
      <c r="H483" s="339"/>
      <c r="I483" s="339"/>
    </row>
    <row r="484" spans="2:9" s="412" customFormat="1" ht="15.75" customHeight="1">
      <c r="B484" s="339"/>
      <c r="C484" s="339"/>
      <c r="D484" s="339"/>
      <c r="E484" s="339"/>
      <c r="F484" s="339"/>
      <c r="G484" s="339"/>
      <c r="H484" s="339"/>
      <c r="I484" s="339"/>
    </row>
    <row r="485" spans="2:9" s="412" customFormat="1" ht="15.75" customHeight="1">
      <c r="B485" s="339"/>
      <c r="C485" s="339"/>
      <c r="D485" s="339"/>
      <c r="E485" s="339"/>
      <c r="F485" s="339"/>
      <c r="G485" s="339"/>
      <c r="H485" s="339"/>
      <c r="I485" s="339"/>
    </row>
    <row r="486" spans="2:9" s="412" customFormat="1" ht="15.75" customHeight="1">
      <c r="B486" s="339"/>
      <c r="C486" s="339"/>
      <c r="D486" s="339"/>
      <c r="E486" s="339"/>
      <c r="F486" s="339"/>
      <c r="G486" s="339"/>
      <c r="H486" s="339"/>
      <c r="I486" s="339"/>
    </row>
    <row r="487" spans="2:9" s="412" customFormat="1" ht="15.75" customHeight="1">
      <c r="B487" s="339"/>
      <c r="C487" s="339"/>
      <c r="D487" s="339"/>
      <c r="E487" s="339"/>
      <c r="F487" s="339"/>
      <c r="G487" s="339"/>
      <c r="H487" s="339"/>
      <c r="I487" s="339"/>
    </row>
    <row r="488" spans="2:9" s="412" customFormat="1" ht="15.75" customHeight="1">
      <c r="B488" s="339"/>
      <c r="C488" s="339"/>
      <c r="D488" s="339"/>
      <c r="E488" s="339"/>
      <c r="F488" s="339"/>
      <c r="G488" s="339"/>
      <c r="H488" s="339"/>
      <c r="I488" s="339"/>
    </row>
    <row r="489" spans="2:9" s="412" customFormat="1" ht="15.75" customHeight="1">
      <c r="B489" s="339"/>
      <c r="C489" s="339"/>
      <c r="D489" s="339"/>
      <c r="E489" s="339"/>
      <c r="F489" s="339"/>
      <c r="G489" s="339"/>
      <c r="H489" s="339"/>
      <c r="I489" s="339"/>
    </row>
    <row r="490" spans="2:9" s="412" customFormat="1" ht="15.75" customHeight="1">
      <c r="B490" s="339"/>
      <c r="C490" s="339"/>
      <c r="D490" s="339"/>
      <c r="E490" s="339"/>
      <c r="F490" s="339"/>
      <c r="G490" s="339"/>
      <c r="H490" s="339"/>
      <c r="I490" s="339"/>
    </row>
    <row r="491" spans="2:9" s="412" customFormat="1" ht="15.75" customHeight="1">
      <c r="B491" s="339"/>
      <c r="C491" s="339"/>
      <c r="D491" s="339"/>
      <c r="E491" s="339"/>
      <c r="F491" s="339"/>
      <c r="G491" s="339"/>
      <c r="H491" s="339"/>
      <c r="I491" s="339"/>
    </row>
    <row r="492" spans="2:9" s="412" customFormat="1" ht="15.75" customHeight="1">
      <c r="B492" s="339"/>
      <c r="C492" s="339"/>
      <c r="D492" s="339"/>
      <c r="E492" s="339"/>
      <c r="F492" s="339"/>
      <c r="G492" s="339"/>
      <c r="H492" s="339"/>
      <c r="I492" s="339"/>
    </row>
    <row r="493" spans="2:9" s="412" customFormat="1" ht="15.75" customHeight="1">
      <c r="B493" s="339"/>
      <c r="C493" s="339"/>
      <c r="D493" s="339"/>
      <c r="E493" s="339"/>
      <c r="F493" s="339"/>
      <c r="G493" s="339"/>
      <c r="H493" s="339"/>
      <c r="I493" s="339"/>
    </row>
    <row r="494" spans="2:9" s="412" customFormat="1" ht="15.75" customHeight="1">
      <c r="B494" s="339"/>
      <c r="C494" s="339"/>
      <c r="D494" s="339"/>
      <c r="E494" s="339"/>
      <c r="F494" s="339"/>
      <c r="G494" s="339"/>
      <c r="H494" s="339"/>
      <c r="I494" s="339"/>
    </row>
    <row r="495" spans="2:9" s="412" customFormat="1" ht="15.75" customHeight="1">
      <c r="B495" s="339"/>
      <c r="C495" s="339"/>
      <c r="D495" s="339"/>
      <c r="E495" s="339"/>
      <c r="F495" s="339"/>
      <c r="G495" s="339"/>
      <c r="H495" s="339"/>
      <c r="I495" s="339"/>
    </row>
    <row r="496" spans="2:9" s="412" customFormat="1" ht="15.75" customHeight="1">
      <c r="B496" s="339"/>
      <c r="C496" s="339"/>
      <c r="D496" s="339"/>
      <c r="E496" s="339"/>
      <c r="F496" s="339"/>
      <c r="G496" s="339"/>
      <c r="H496" s="339"/>
      <c r="I496" s="339"/>
    </row>
    <row r="497" spans="2:9" s="412" customFormat="1" ht="15.75" customHeight="1">
      <c r="B497" s="339"/>
      <c r="C497" s="339"/>
      <c r="D497" s="339"/>
      <c r="E497" s="339"/>
      <c r="F497" s="339"/>
      <c r="G497" s="339"/>
      <c r="H497" s="339"/>
      <c r="I497" s="339"/>
    </row>
    <row r="498" spans="2:9" s="412" customFormat="1" ht="15.75" customHeight="1">
      <c r="B498" s="339"/>
      <c r="C498" s="339"/>
      <c r="D498" s="339"/>
      <c r="E498" s="339"/>
      <c r="F498" s="339"/>
      <c r="G498" s="339"/>
      <c r="H498" s="339"/>
      <c r="I498" s="339"/>
    </row>
    <row r="499" spans="2:9" s="412" customFormat="1" ht="15.75" customHeight="1">
      <c r="B499" s="339"/>
      <c r="C499" s="339"/>
      <c r="D499" s="339"/>
      <c r="E499" s="339"/>
      <c r="F499" s="339"/>
      <c r="G499" s="339"/>
      <c r="H499" s="339"/>
      <c r="I499" s="339"/>
    </row>
    <row r="500" spans="2:9" s="412" customFormat="1" ht="15.75" customHeight="1">
      <c r="B500" s="339"/>
      <c r="C500" s="339"/>
      <c r="D500" s="339"/>
      <c r="E500" s="339"/>
      <c r="F500" s="339"/>
      <c r="G500" s="339"/>
      <c r="H500" s="339"/>
      <c r="I500" s="339"/>
    </row>
    <row r="501" spans="2:9" s="412" customFormat="1" ht="15.75" customHeight="1">
      <c r="B501" s="339"/>
      <c r="C501" s="339"/>
      <c r="D501" s="339"/>
      <c r="E501" s="339"/>
      <c r="F501" s="339"/>
      <c r="G501" s="339"/>
      <c r="H501" s="339"/>
      <c r="I501" s="339"/>
    </row>
    <row r="502" spans="2:9" s="412" customFormat="1" ht="15.75" customHeight="1">
      <c r="B502" s="339"/>
      <c r="C502" s="339"/>
      <c r="D502" s="339"/>
      <c r="E502" s="339"/>
      <c r="F502" s="339"/>
      <c r="G502" s="339"/>
      <c r="H502" s="339"/>
      <c r="I502" s="339"/>
    </row>
    <row r="503" spans="2:9" s="412" customFormat="1" ht="15.75" customHeight="1">
      <c r="B503" s="339"/>
      <c r="C503" s="339"/>
      <c r="D503" s="339"/>
      <c r="E503" s="339"/>
      <c r="F503" s="339"/>
      <c r="G503" s="339"/>
      <c r="H503" s="339"/>
      <c r="I503" s="339"/>
    </row>
    <row r="504" spans="2:9" s="412" customFormat="1" ht="15.75" customHeight="1">
      <c r="B504" s="339"/>
      <c r="C504" s="339"/>
      <c r="D504" s="339"/>
      <c r="E504" s="339"/>
      <c r="F504" s="339"/>
      <c r="G504" s="339"/>
      <c r="H504" s="339"/>
      <c r="I504" s="339"/>
    </row>
    <row r="505" spans="2:9" s="412" customFormat="1" ht="15.75" customHeight="1">
      <c r="B505" s="339"/>
      <c r="C505" s="339"/>
      <c r="D505" s="339"/>
      <c r="E505" s="339"/>
      <c r="F505" s="339"/>
      <c r="G505" s="339"/>
      <c r="H505" s="339"/>
      <c r="I505" s="339"/>
    </row>
    <row r="506" spans="2:9" s="412" customFormat="1" ht="15.75" customHeight="1">
      <c r="B506" s="339"/>
      <c r="C506" s="339"/>
      <c r="D506" s="339"/>
      <c r="E506" s="339"/>
      <c r="F506" s="339"/>
      <c r="G506" s="339"/>
      <c r="H506" s="339"/>
      <c r="I506" s="339"/>
    </row>
    <row r="507" spans="2:9" s="412" customFormat="1" ht="15.75" customHeight="1">
      <c r="B507" s="339"/>
      <c r="C507" s="339"/>
      <c r="D507" s="339"/>
      <c r="E507" s="339"/>
      <c r="F507" s="339"/>
      <c r="G507" s="339"/>
      <c r="H507" s="339"/>
      <c r="I507" s="339"/>
    </row>
    <row r="508" spans="2:9" s="412" customFormat="1" ht="15.75" customHeight="1">
      <c r="B508" s="339"/>
      <c r="C508" s="339"/>
      <c r="D508" s="339"/>
      <c r="E508" s="339"/>
      <c r="F508" s="339"/>
      <c r="G508" s="339"/>
      <c r="H508" s="339"/>
      <c r="I508" s="339"/>
    </row>
    <row r="509" spans="2:9" s="412" customFormat="1" ht="15.75" customHeight="1">
      <c r="B509" s="339"/>
      <c r="C509" s="339"/>
      <c r="D509" s="339"/>
      <c r="E509" s="339"/>
      <c r="F509" s="339"/>
      <c r="G509" s="339"/>
      <c r="H509" s="339"/>
      <c r="I509" s="339"/>
    </row>
    <row r="510" spans="2:9" s="412" customFormat="1" ht="15.75" customHeight="1">
      <c r="B510" s="339"/>
      <c r="C510" s="339"/>
      <c r="D510" s="339"/>
      <c r="E510" s="339"/>
      <c r="F510" s="339"/>
      <c r="G510" s="339"/>
      <c r="H510" s="339"/>
      <c r="I510" s="339"/>
    </row>
    <row r="511" spans="2:9" s="412" customFormat="1" ht="15.75" customHeight="1">
      <c r="B511" s="339"/>
      <c r="C511" s="339"/>
      <c r="D511" s="339"/>
      <c r="E511" s="339"/>
      <c r="F511" s="339"/>
      <c r="G511" s="339"/>
      <c r="H511" s="339"/>
      <c r="I511" s="339"/>
    </row>
    <row r="512" spans="2:9" s="412" customFormat="1" ht="15.75" customHeight="1">
      <c r="B512" s="339"/>
      <c r="C512" s="339"/>
      <c r="D512" s="339"/>
      <c r="E512" s="339"/>
      <c r="F512" s="339"/>
      <c r="G512" s="339"/>
      <c r="H512" s="339"/>
      <c r="I512" s="339"/>
    </row>
    <row r="513" spans="2:9" s="412" customFormat="1" ht="15.75" customHeight="1">
      <c r="B513" s="339"/>
      <c r="C513" s="339"/>
      <c r="D513" s="339"/>
      <c r="E513" s="339"/>
      <c r="F513" s="339"/>
      <c r="G513" s="339"/>
      <c r="H513" s="339"/>
      <c r="I513" s="339"/>
    </row>
    <row r="514" spans="2:9" s="412" customFormat="1" ht="15.75" customHeight="1">
      <c r="B514" s="339"/>
      <c r="C514" s="339"/>
      <c r="D514" s="339"/>
      <c r="E514" s="339"/>
      <c r="F514" s="339"/>
      <c r="G514" s="339"/>
      <c r="H514" s="339"/>
      <c r="I514" s="339"/>
    </row>
    <row r="515" spans="2:9" s="412" customFormat="1" ht="15.75" customHeight="1">
      <c r="B515" s="339"/>
      <c r="C515" s="339"/>
      <c r="D515" s="339"/>
      <c r="E515" s="339"/>
      <c r="F515" s="339"/>
      <c r="G515" s="339"/>
      <c r="H515" s="339"/>
      <c r="I515" s="339"/>
    </row>
    <row r="516" spans="2:9" s="412" customFormat="1" ht="15.75" customHeight="1">
      <c r="B516" s="339"/>
      <c r="C516" s="339"/>
      <c r="D516" s="339"/>
      <c r="E516" s="339"/>
      <c r="F516" s="339"/>
      <c r="G516" s="339"/>
      <c r="H516" s="339"/>
      <c r="I516" s="339"/>
    </row>
    <row r="517" spans="2:9" s="412" customFormat="1" ht="15.75" customHeight="1">
      <c r="B517" s="339"/>
      <c r="C517" s="339"/>
      <c r="D517" s="339"/>
      <c r="E517" s="339"/>
      <c r="F517" s="339"/>
      <c r="G517" s="339"/>
      <c r="H517" s="339"/>
      <c r="I517" s="339"/>
    </row>
    <row r="518" spans="2:9" s="412" customFormat="1" ht="15.75" customHeight="1">
      <c r="B518" s="339"/>
      <c r="C518" s="339"/>
      <c r="D518" s="339"/>
      <c r="E518" s="339"/>
      <c r="F518" s="339"/>
      <c r="G518" s="339"/>
      <c r="H518" s="339"/>
      <c r="I518" s="339"/>
    </row>
    <row r="519" spans="2:9" s="412" customFormat="1" ht="15.75" customHeight="1">
      <c r="B519" s="339"/>
      <c r="C519" s="339"/>
      <c r="D519" s="339"/>
      <c r="E519" s="339"/>
      <c r="F519" s="339"/>
      <c r="G519" s="339"/>
      <c r="H519" s="339"/>
      <c r="I519" s="339"/>
    </row>
    <row r="520" spans="2:9" s="412" customFormat="1" ht="15.75" customHeight="1">
      <c r="B520" s="339"/>
      <c r="C520" s="339"/>
      <c r="D520" s="339"/>
      <c r="E520" s="339"/>
      <c r="F520" s="339"/>
      <c r="G520" s="339"/>
      <c r="H520" s="339"/>
      <c r="I520" s="339"/>
    </row>
    <row r="521" spans="2:9" s="412" customFormat="1" ht="15.75" customHeight="1">
      <c r="B521" s="339"/>
      <c r="C521" s="339"/>
      <c r="D521" s="339"/>
      <c r="E521" s="339"/>
      <c r="F521" s="339"/>
      <c r="G521" s="339"/>
      <c r="H521" s="339"/>
      <c r="I521" s="339"/>
    </row>
    <row r="522" spans="2:9" s="412" customFormat="1" ht="15.75" customHeight="1">
      <c r="B522" s="339"/>
      <c r="C522" s="339"/>
      <c r="D522" s="339"/>
      <c r="E522" s="339"/>
      <c r="F522" s="339"/>
      <c r="G522" s="339"/>
      <c r="H522" s="339"/>
      <c r="I522" s="339"/>
    </row>
    <row r="523" spans="2:9" s="412" customFormat="1" ht="15.75" customHeight="1">
      <c r="B523" s="339"/>
      <c r="C523" s="339"/>
      <c r="D523" s="339"/>
      <c r="E523" s="339"/>
      <c r="F523" s="339"/>
      <c r="G523" s="339"/>
      <c r="H523" s="339"/>
      <c r="I523" s="339"/>
    </row>
    <row r="524" spans="2:9" s="412" customFormat="1" ht="15.75" customHeight="1">
      <c r="B524" s="339"/>
      <c r="C524" s="339"/>
      <c r="D524" s="339"/>
      <c r="E524" s="339"/>
      <c r="F524" s="339"/>
      <c r="G524" s="339"/>
      <c r="H524" s="339"/>
      <c r="I524" s="339"/>
    </row>
    <row r="525" spans="2:9" s="412" customFormat="1" ht="15.75" customHeight="1">
      <c r="B525" s="339"/>
      <c r="C525" s="339"/>
      <c r="D525" s="339"/>
      <c r="E525" s="339"/>
      <c r="F525" s="339"/>
      <c r="G525" s="339"/>
      <c r="H525" s="339"/>
      <c r="I525" s="339"/>
    </row>
    <row r="526" spans="2:9" s="412" customFormat="1" ht="15.75" customHeight="1">
      <c r="B526" s="339"/>
      <c r="C526" s="339"/>
      <c r="D526" s="339"/>
      <c r="E526" s="339"/>
      <c r="F526" s="339"/>
      <c r="G526" s="339"/>
      <c r="H526" s="339"/>
      <c r="I526" s="339"/>
    </row>
    <row r="527" spans="2:9" s="412" customFormat="1" ht="15.75" customHeight="1">
      <c r="B527" s="339"/>
      <c r="C527" s="339"/>
      <c r="D527" s="339"/>
      <c r="E527" s="339"/>
      <c r="F527" s="339"/>
      <c r="G527" s="339"/>
      <c r="H527" s="339"/>
      <c r="I527" s="339"/>
    </row>
    <row r="528" spans="2:9" s="412" customFormat="1" ht="15.75" customHeight="1">
      <c r="B528" s="339"/>
      <c r="C528" s="339"/>
      <c r="D528" s="339"/>
      <c r="E528" s="339"/>
      <c r="F528" s="339"/>
      <c r="G528" s="339"/>
      <c r="H528" s="339"/>
      <c r="I528" s="339"/>
    </row>
    <row r="529" spans="2:9" s="412" customFormat="1" ht="15.75" customHeight="1">
      <c r="B529" s="339"/>
      <c r="C529" s="339"/>
      <c r="D529" s="339"/>
      <c r="E529" s="339"/>
      <c r="F529" s="339"/>
      <c r="G529" s="339"/>
      <c r="H529" s="339"/>
      <c r="I529" s="339"/>
    </row>
    <row r="530" spans="2:9" s="412" customFormat="1" ht="15.75" customHeight="1">
      <c r="B530" s="339"/>
      <c r="C530" s="339"/>
      <c r="D530" s="339"/>
      <c r="E530" s="339"/>
      <c r="F530" s="339"/>
      <c r="G530" s="339"/>
      <c r="H530" s="339"/>
      <c r="I530" s="339"/>
    </row>
    <row r="531" spans="2:9" s="412" customFormat="1" ht="15.75" customHeight="1">
      <c r="B531" s="339"/>
      <c r="C531" s="339"/>
      <c r="D531" s="339"/>
      <c r="E531" s="339"/>
      <c r="F531" s="339"/>
      <c r="G531" s="339"/>
      <c r="H531" s="339"/>
      <c r="I531" s="339"/>
    </row>
    <row r="532" spans="2:9" s="412" customFormat="1" ht="15.75" customHeight="1">
      <c r="B532" s="339"/>
      <c r="C532" s="339"/>
      <c r="D532" s="339"/>
      <c r="E532" s="339"/>
      <c r="F532" s="339"/>
      <c r="G532" s="339"/>
      <c r="H532" s="339"/>
      <c r="I532" s="339"/>
    </row>
    <row r="533" spans="2:9" s="412" customFormat="1" ht="15.75" customHeight="1">
      <c r="B533" s="339"/>
      <c r="C533" s="339"/>
      <c r="D533" s="339"/>
      <c r="E533" s="339"/>
      <c r="F533" s="339"/>
      <c r="G533" s="339"/>
      <c r="H533" s="339"/>
      <c r="I533" s="339"/>
    </row>
    <row r="534" spans="2:9" s="412" customFormat="1" ht="15.75" customHeight="1">
      <c r="B534" s="339"/>
      <c r="C534" s="339"/>
      <c r="D534" s="339"/>
      <c r="E534" s="339"/>
      <c r="F534" s="339"/>
      <c r="G534" s="339"/>
      <c r="H534" s="339"/>
      <c r="I534" s="339"/>
    </row>
    <row r="535" spans="2:9" s="412" customFormat="1" ht="15.75" customHeight="1">
      <c r="B535" s="339"/>
      <c r="C535" s="339"/>
      <c r="D535" s="339"/>
      <c r="E535" s="339"/>
      <c r="F535" s="339"/>
      <c r="G535" s="339"/>
      <c r="H535" s="339"/>
      <c r="I535" s="339"/>
    </row>
    <row r="536" spans="2:9" s="412" customFormat="1" ht="15.75" customHeight="1">
      <c r="B536" s="339"/>
      <c r="C536" s="339"/>
      <c r="D536" s="339"/>
      <c r="E536" s="339"/>
      <c r="F536" s="339"/>
      <c r="G536" s="339"/>
      <c r="H536" s="339"/>
      <c r="I536" s="339"/>
    </row>
    <row r="537" spans="2:9" s="412" customFormat="1" ht="15.75" customHeight="1">
      <c r="B537" s="339"/>
      <c r="C537" s="339"/>
      <c r="D537" s="339"/>
      <c r="E537" s="339"/>
      <c r="F537" s="339"/>
      <c r="G537" s="339"/>
      <c r="H537" s="339"/>
      <c r="I537" s="339"/>
    </row>
    <row r="538" spans="2:9" s="412" customFormat="1" ht="15.75" customHeight="1">
      <c r="B538" s="339"/>
      <c r="C538" s="339"/>
      <c r="D538" s="339"/>
      <c r="E538" s="339"/>
      <c r="F538" s="339"/>
      <c r="G538" s="339"/>
      <c r="H538" s="339"/>
      <c r="I538" s="339"/>
    </row>
    <row r="539" spans="2:9" s="412" customFormat="1" ht="15.75" customHeight="1">
      <c r="B539" s="339"/>
      <c r="C539" s="339"/>
      <c r="D539" s="339"/>
      <c r="E539" s="339"/>
      <c r="F539" s="339"/>
      <c r="G539" s="339"/>
      <c r="H539" s="339"/>
      <c r="I539" s="339"/>
    </row>
    <row r="540" spans="2:9" s="412" customFormat="1" ht="15.75" customHeight="1">
      <c r="B540" s="339"/>
      <c r="C540" s="339"/>
      <c r="D540" s="339"/>
      <c r="E540" s="339"/>
      <c r="F540" s="339"/>
      <c r="G540" s="339"/>
      <c r="H540" s="339"/>
      <c r="I540" s="339"/>
    </row>
    <row r="541" spans="2:9" s="412" customFormat="1" ht="15.75" customHeight="1">
      <c r="B541" s="339"/>
      <c r="C541" s="339"/>
      <c r="D541" s="339"/>
      <c r="E541" s="339"/>
      <c r="F541" s="339"/>
      <c r="G541" s="339"/>
      <c r="H541" s="339"/>
      <c r="I541" s="339"/>
    </row>
    <row r="542" spans="2:9" s="412" customFormat="1" ht="15.75" customHeight="1">
      <c r="B542" s="339"/>
      <c r="C542" s="339"/>
      <c r="D542" s="339"/>
      <c r="E542" s="339"/>
      <c r="F542" s="339"/>
      <c r="G542" s="339"/>
      <c r="H542" s="339"/>
      <c r="I542" s="339"/>
    </row>
    <row r="543" spans="2:9" s="412" customFormat="1" ht="15.75" customHeight="1">
      <c r="B543" s="339"/>
      <c r="C543" s="339"/>
      <c r="D543" s="339"/>
      <c r="E543" s="339"/>
      <c r="F543" s="339"/>
      <c r="G543" s="339"/>
      <c r="H543" s="339"/>
      <c r="I543" s="339"/>
    </row>
    <row r="544" spans="2:9" s="412" customFormat="1" ht="15.75" customHeight="1">
      <c r="B544" s="339"/>
      <c r="C544" s="339"/>
      <c r="D544" s="339"/>
      <c r="E544" s="339"/>
      <c r="F544" s="339"/>
      <c r="G544" s="339"/>
      <c r="H544" s="339"/>
      <c r="I544" s="339"/>
    </row>
    <row r="545" spans="2:9" s="412" customFormat="1" ht="15.75" customHeight="1">
      <c r="B545" s="339"/>
      <c r="C545" s="339"/>
      <c r="D545" s="339"/>
      <c r="E545" s="339"/>
      <c r="F545" s="339"/>
      <c r="G545" s="339"/>
      <c r="H545" s="339"/>
      <c r="I545" s="339"/>
    </row>
    <row r="546" spans="2:9" s="412" customFormat="1" ht="15.75" customHeight="1">
      <c r="B546" s="339"/>
      <c r="C546" s="339"/>
      <c r="D546" s="339"/>
      <c r="E546" s="339"/>
      <c r="F546" s="339"/>
      <c r="G546" s="339"/>
      <c r="H546" s="339"/>
      <c r="I546" s="339"/>
    </row>
    <row r="547" spans="2:9" s="412" customFormat="1" ht="15.75" customHeight="1">
      <c r="B547" s="339"/>
      <c r="C547" s="339"/>
      <c r="D547" s="339"/>
      <c r="E547" s="339"/>
      <c r="F547" s="339"/>
      <c r="G547" s="339"/>
      <c r="H547" s="339"/>
      <c r="I547" s="339"/>
    </row>
    <row r="548" spans="2:9" s="412" customFormat="1" ht="15.75" customHeight="1">
      <c r="B548" s="339"/>
      <c r="C548" s="339"/>
      <c r="D548" s="339"/>
      <c r="E548" s="339"/>
      <c r="F548" s="339"/>
      <c r="G548" s="339"/>
      <c r="H548" s="339"/>
      <c r="I548" s="339"/>
    </row>
    <row r="549" spans="2:9" s="412" customFormat="1" ht="15.75" customHeight="1">
      <c r="B549" s="339"/>
      <c r="C549" s="339"/>
      <c r="D549" s="339"/>
      <c r="E549" s="339"/>
      <c r="F549" s="339"/>
      <c r="G549" s="339"/>
      <c r="H549" s="339"/>
      <c r="I549" s="339"/>
    </row>
    <row r="550" spans="2:9" s="412" customFormat="1" ht="15.75" customHeight="1">
      <c r="B550" s="339"/>
      <c r="C550" s="339"/>
      <c r="D550" s="339"/>
      <c r="E550" s="339"/>
      <c r="F550" s="339"/>
      <c r="G550" s="339"/>
      <c r="H550" s="339"/>
      <c r="I550" s="339"/>
    </row>
    <row r="551" spans="2:9" s="412" customFormat="1" ht="15.75" customHeight="1">
      <c r="B551" s="339"/>
      <c r="C551" s="339"/>
      <c r="D551" s="339"/>
      <c r="E551" s="339"/>
      <c r="F551" s="339"/>
      <c r="G551" s="339"/>
      <c r="H551" s="339"/>
      <c r="I551" s="339"/>
    </row>
    <row r="552" spans="2:9" s="412" customFormat="1" ht="15.75" customHeight="1">
      <c r="B552" s="339"/>
      <c r="C552" s="339"/>
      <c r="D552" s="339"/>
      <c r="E552" s="339"/>
      <c r="F552" s="339"/>
      <c r="G552" s="339"/>
      <c r="H552" s="339"/>
      <c r="I552" s="339"/>
    </row>
    <row r="553" spans="2:9" s="412" customFormat="1" ht="15.75" customHeight="1">
      <c r="B553" s="339"/>
      <c r="C553" s="339"/>
      <c r="D553" s="339"/>
      <c r="E553" s="339"/>
      <c r="F553" s="339"/>
      <c r="G553" s="339"/>
      <c r="H553" s="339"/>
      <c r="I553" s="339"/>
    </row>
    <row r="554" spans="2:9" s="412" customFormat="1" ht="15.75" customHeight="1">
      <c r="B554" s="339"/>
      <c r="C554" s="339"/>
      <c r="D554" s="339"/>
      <c r="E554" s="339"/>
      <c r="F554" s="339"/>
      <c r="G554" s="339"/>
      <c r="H554" s="339"/>
      <c r="I554" s="339"/>
    </row>
    <row r="555" spans="2:9" s="412" customFormat="1" ht="15.75" customHeight="1">
      <c r="B555" s="339"/>
      <c r="C555" s="339"/>
      <c r="D555" s="339"/>
      <c r="E555" s="339"/>
      <c r="F555" s="339"/>
      <c r="G555" s="339"/>
      <c r="H555" s="339"/>
      <c r="I555" s="339"/>
    </row>
    <row r="556" spans="2:9" s="412" customFormat="1" ht="15.75" customHeight="1">
      <c r="B556" s="339"/>
      <c r="C556" s="339"/>
      <c r="D556" s="339"/>
      <c r="E556" s="339"/>
      <c r="F556" s="339"/>
      <c r="G556" s="339"/>
      <c r="H556" s="339"/>
      <c r="I556" s="339"/>
    </row>
    <row r="557" spans="2:9" s="412" customFormat="1" ht="15.75" customHeight="1">
      <c r="B557" s="339"/>
      <c r="C557" s="339"/>
      <c r="D557" s="339"/>
      <c r="E557" s="339"/>
      <c r="F557" s="339"/>
      <c r="G557" s="339"/>
      <c r="H557" s="339"/>
      <c r="I557" s="339"/>
    </row>
    <row r="558" spans="2:9" s="412" customFormat="1" ht="15.75" customHeight="1">
      <c r="B558" s="339"/>
      <c r="C558" s="339"/>
      <c r="D558" s="339"/>
      <c r="E558" s="339"/>
      <c r="F558" s="339"/>
      <c r="G558" s="339"/>
      <c r="H558" s="339"/>
      <c r="I558" s="339"/>
    </row>
    <row r="559" spans="2:9" s="412" customFormat="1" ht="15.75" customHeight="1">
      <c r="B559" s="339"/>
      <c r="C559" s="339"/>
      <c r="D559" s="339"/>
      <c r="E559" s="339"/>
      <c r="F559" s="339"/>
      <c r="G559" s="339"/>
      <c r="H559" s="339"/>
      <c r="I559" s="339"/>
    </row>
    <row r="560" spans="2:9" s="412" customFormat="1" ht="15.75" customHeight="1">
      <c r="B560" s="339"/>
      <c r="C560" s="339"/>
      <c r="D560" s="339"/>
      <c r="E560" s="339"/>
      <c r="F560" s="339"/>
      <c r="G560" s="339"/>
      <c r="H560" s="339"/>
      <c r="I560" s="339"/>
    </row>
    <row r="561" spans="2:9" s="412" customFormat="1" ht="15.75" customHeight="1">
      <c r="B561" s="339"/>
      <c r="C561" s="339"/>
      <c r="D561" s="339"/>
      <c r="E561" s="339"/>
      <c r="F561" s="339"/>
      <c r="G561" s="339"/>
      <c r="H561" s="339"/>
      <c r="I561" s="339"/>
    </row>
    <row r="562" spans="2:9" s="412" customFormat="1" ht="15.75" customHeight="1">
      <c r="B562" s="339"/>
      <c r="C562" s="339"/>
      <c r="D562" s="339"/>
      <c r="E562" s="339"/>
      <c r="F562" s="339"/>
      <c r="G562" s="339"/>
      <c r="H562" s="339"/>
      <c r="I562" s="339"/>
    </row>
    <row r="563" spans="2:9" s="412" customFormat="1" ht="15.75" customHeight="1">
      <c r="B563" s="339"/>
      <c r="C563" s="339"/>
      <c r="D563" s="339"/>
      <c r="E563" s="339"/>
      <c r="F563" s="339"/>
      <c r="G563" s="339"/>
      <c r="H563" s="339"/>
      <c r="I563" s="339"/>
    </row>
    <row r="564" spans="2:9" s="412" customFormat="1" ht="15.75" customHeight="1">
      <c r="B564" s="339"/>
      <c r="C564" s="339"/>
      <c r="D564" s="339"/>
      <c r="E564" s="339"/>
      <c r="F564" s="339"/>
      <c r="G564" s="339"/>
      <c r="H564" s="339"/>
      <c r="I564" s="339"/>
    </row>
    <row r="565" spans="2:9" s="412" customFormat="1" ht="15.75" customHeight="1">
      <c r="B565" s="339"/>
      <c r="C565" s="339"/>
      <c r="D565" s="339"/>
      <c r="E565" s="339"/>
      <c r="F565" s="339"/>
      <c r="G565" s="339"/>
      <c r="H565" s="339"/>
      <c r="I565" s="339"/>
    </row>
    <row r="566" spans="2:9" s="412" customFormat="1" ht="15.75" customHeight="1">
      <c r="B566" s="339"/>
      <c r="C566" s="339"/>
      <c r="D566" s="339"/>
      <c r="E566" s="339"/>
      <c r="F566" s="339"/>
      <c r="G566" s="339"/>
      <c r="H566" s="339"/>
      <c r="I566" s="339"/>
    </row>
    <row r="567" spans="2:9" s="412" customFormat="1" ht="15.75" customHeight="1">
      <c r="B567" s="339"/>
      <c r="C567" s="339"/>
      <c r="D567" s="339"/>
      <c r="E567" s="339"/>
      <c r="F567" s="339"/>
      <c r="G567" s="339"/>
      <c r="H567" s="339"/>
      <c r="I567" s="339"/>
    </row>
    <row r="568" spans="2:9" s="412" customFormat="1" ht="15.75" customHeight="1">
      <c r="B568" s="339"/>
      <c r="C568" s="339"/>
      <c r="D568" s="339"/>
      <c r="E568" s="339"/>
      <c r="F568" s="339"/>
      <c r="G568" s="339"/>
      <c r="H568" s="339"/>
      <c r="I568" s="339"/>
    </row>
    <row r="569" spans="2:9" s="412" customFormat="1" ht="15.75" customHeight="1">
      <c r="B569" s="339"/>
      <c r="C569" s="339"/>
      <c r="D569" s="339"/>
      <c r="E569" s="339"/>
      <c r="F569" s="339"/>
      <c r="G569" s="339"/>
      <c r="H569" s="339"/>
      <c r="I569" s="339"/>
    </row>
    <row r="570" spans="2:9" s="412" customFormat="1" ht="15.75" customHeight="1">
      <c r="B570" s="339"/>
      <c r="C570" s="339"/>
      <c r="D570" s="339"/>
      <c r="E570" s="339"/>
      <c r="F570" s="339"/>
      <c r="G570" s="339"/>
      <c r="H570" s="339"/>
      <c r="I570" s="339"/>
    </row>
    <row r="571" spans="2:9" s="412" customFormat="1" ht="15.75" customHeight="1">
      <c r="B571" s="339"/>
      <c r="C571" s="339"/>
      <c r="D571" s="339"/>
      <c r="E571" s="339"/>
      <c r="F571" s="339"/>
      <c r="G571" s="339"/>
      <c r="H571" s="339"/>
      <c r="I571" s="339"/>
    </row>
    <row r="572" spans="2:9" s="412" customFormat="1" ht="15.75" customHeight="1">
      <c r="B572" s="339"/>
      <c r="C572" s="339"/>
      <c r="D572" s="339"/>
      <c r="E572" s="339"/>
      <c r="F572" s="339"/>
      <c r="G572" s="339"/>
      <c r="H572" s="339"/>
      <c r="I572" s="339"/>
    </row>
    <row r="573" spans="2:9" s="412" customFormat="1" ht="15.75" customHeight="1">
      <c r="B573" s="339"/>
      <c r="C573" s="339"/>
      <c r="D573" s="339"/>
      <c r="E573" s="339"/>
      <c r="F573" s="339"/>
      <c r="G573" s="339"/>
      <c r="H573" s="339"/>
      <c r="I573" s="339"/>
    </row>
    <row r="574" spans="2:9" s="412" customFormat="1" ht="15.75" customHeight="1">
      <c r="B574" s="339"/>
      <c r="C574" s="339"/>
      <c r="D574" s="339"/>
      <c r="E574" s="339"/>
      <c r="F574" s="339"/>
      <c r="G574" s="339"/>
      <c r="H574" s="339"/>
      <c r="I574" s="339"/>
    </row>
    <row r="575" spans="2:9" s="412" customFormat="1" ht="15.75" customHeight="1">
      <c r="B575" s="339"/>
      <c r="C575" s="339"/>
      <c r="D575" s="339"/>
      <c r="E575" s="339"/>
      <c r="F575" s="339"/>
      <c r="G575" s="339"/>
      <c r="H575" s="339"/>
      <c r="I575" s="339"/>
    </row>
    <row r="576" spans="2:9" s="412" customFormat="1" ht="15.75" customHeight="1">
      <c r="B576" s="339"/>
      <c r="C576" s="339"/>
      <c r="D576" s="339"/>
      <c r="E576" s="339"/>
      <c r="F576" s="339"/>
      <c r="G576" s="339"/>
      <c r="H576" s="339"/>
      <c r="I576" s="339"/>
    </row>
    <row r="577" spans="2:9" s="412" customFormat="1" ht="15.75" customHeight="1">
      <c r="B577" s="339"/>
      <c r="C577" s="339"/>
      <c r="D577" s="339"/>
      <c r="E577" s="339"/>
      <c r="F577" s="339"/>
      <c r="G577" s="339"/>
      <c r="H577" s="339"/>
      <c r="I577" s="339"/>
    </row>
    <row r="578" spans="2:9" s="412" customFormat="1" ht="15.75" customHeight="1">
      <c r="B578" s="339"/>
      <c r="C578" s="339"/>
      <c r="D578" s="339"/>
      <c r="E578" s="339"/>
      <c r="F578" s="339"/>
      <c r="G578" s="339"/>
      <c r="H578" s="339"/>
      <c r="I578" s="339"/>
    </row>
    <row r="579" spans="2:9" s="412" customFormat="1" ht="15.75" customHeight="1">
      <c r="B579" s="339"/>
      <c r="C579" s="339"/>
      <c r="D579" s="339"/>
      <c r="E579" s="339"/>
      <c r="F579" s="339"/>
      <c r="G579" s="339"/>
      <c r="H579" s="339"/>
      <c r="I579" s="339"/>
    </row>
    <row r="580" spans="2:9" s="412" customFormat="1" ht="15.75" customHeight="1">
      <c r="B580" s="339"/>
      <c r="C580" s="339"/>
      <c r="D580" s="339"/>
      <c r="E580" s="339"/>
      <c r="F580" s="339"/>
      <c r="G580" s="339"/>
      <c r="H580" s="339"/>
      <c r="I580" s="339"/>
    </row>
    <row r="581" spans="2:9" s="412" customFormat="1" ht="15.75" customHeight="1">
      <c r="B581" s="339"/>
      <c r="C581" s="339"/>
      <c r="D581" s="339"/>
      <c r="E581" s="339"/>
      <c r="F581" s="339"/>
      <c r="G581" s="339"/>
      <c r="H581" s="339"/>
      <c r="I581" s="339"/>
    </row>
    <row r="582" spans="2:9" s="412" customFormat="1" ht="15.75" customHeight="1">
      <c r="B582" s="339"/>
      <c r="C582" s="339"/>
      <c r="D582" s="339"/>
      <c r="E582" s="339"/>
      <c r="F582" s="339"/>
      <c r="G582" s="339"/>
      <c r="H582" s="339"/>
      <c r="I582" s="339"/>
    </row>
    <row r="583" spans="2:9" s="412" customFormat="1" ht="15.75" customHeight="1">
      <c r="B583" s="339"/>
      <c r="C583" s="339"/>
      <c r="D583" s="339"/>
      <c r="E583" s="339"/>
      <c r="F583" s="339"/>
      <c r="G583" s="339"/>
      <c r="H583" s="339"/>
      <c r="I583" s="339"/>
    </row>
    <row r="584" spans="2:9" s="412" customFormat="1" ht="15.75" customHeight="1">
      <c r="B584" s="339"/>
      <c r="C584" s="339"/>
      <c r="D584" s="339"/>
      <c r="E584" s="339"/>
      <c r="F584" s="339"/>
      <c r="G584" s="339"/>
      <c r="H584" s="339"/>
      <c r="I584" s="339"/>
    </row>
    <row r="585" spans="2:9" s="412" customFormat="1" ht="15.75" customHeight="1">
      <c r="B585" s="339"/>
      <c r="C585" s="339"/>
      <c r="D585" s="339"/>
      <c r="E585" s="339"/>
      <c r="F585" s="339"/>
      <c r="G585" s="339"/>
      <c r="H585" s="339"/>
      <c r="I585" s="339"/>
    </row>
    <row r="586" spans="2:9" s="412" customFormat="1" ht="15.75" customHeight="1">
      <c r="B586" s="339"/>
      <c r="C586" s="339"/>
      <c r="D586" s="339"/>
      <c r="E586" s="339"/>
      <c r="F586" s="339"/>
      <c r="G586" s="339"/>
      <c r="H586" s="339"/>
      <c r="I586" s="339"/>
    </row>
    <row r="587" spans="2:9" s="412" customFormat="1" ht="15.75" customHeight="1">
      <c r="B587" s="339"/>
      <c r="C587" s="339"/>
      <c r="D587" s="339"/>
      <c r="E587" s="339"/>
      <c r="F587" s="339"/>
      <c r="G587" s="339"/>
      <c r="H587" s="339"/>
      <c r="I587" s="339"/>
    </row>
    <row r="588" spans="2:9" s="412" customFormat="1" ht="15.75" customHeight="1">
      <c r="B588" s="339"/>
      <c r="C588" s="339"/>
      <c r="D588" s="339"/>
      <c r="E588" s="339"/>
      <c r="F588" s="339"/>
      <c r="G588" s="339"/>
      <c r="H588" s="339"/>
      <c r="I588" s="339"/>
    </row>
    <row r="589" spans="2:9" s="412" customFormat="1" ht="15.75" customHeight="1">
      <c r="B589" s="339"/>
      <c r="C589" s="339"/>
      <c r="D589" s="339"/>
      <c r="E589" s="339"/>
      <c r="F589" s="339"/>
      <c r="G589" s="339"/>
      <c r="H589" s="339"/>
      <c r="I589" s="339"/>
    </row>
    <row r="590" spans="2:9" s="412" customFormat="1" ht="15.75" customHeight="1">
      <c r="B590" s="339"/>
      <c r="C590" s="339"/>
      <c r="D590" s="339"/>
      <c r="E590" s="339"/>
      <c r="F590" s="339"/>
      <c r="G590" s="339"/>
      <c r="H590" s="339"/>
      <c r="I590" s="339"/>
    </row>
    <row r="591" spans="2:9" s="412" customFormat="1" ht="15.75" customHeight="1">
      <c r="B591" s="339"/>
      <c r="C591" s="339"/>
      <c r="D591" s="339"/>
      <c r="E591" s="339"/>
      <c r="F591" s="339"/>
      <c r="G591" s="339"/>
      <c r="H591" s="339"/>
      <c r="I591" s="339"/>
    </row>
    <row r="592" spans="2:9" s="412" customFormat="1" ht="15.75" customHeight="1">
      <c r="B592" s="339"/>
      <c r="C592" s="339"/>
      <c r="D592" s="339"/>
      <c r="E592" s="339"/>
      <c r="F592" s="339"/>
      <c r="G592" s="339"/>
      <c r="H592" s="339"/>
      <c r="I592" s="339"/>
    </row>
    <row r="593" spans="2:9" s="412" customFormat="1" ht="15.75" customHeight="1">
      <c r="B593" s="339"/>
      <c r="C593" s="339"/>
      <c r="D593" s="339"/>
      <c r="E593" s="339"/>
      <c r="F593" s="339"/>
      <c r="G593" s="339"/>
      <c r="H593" s="339"/>
      <c r="I593" s="339"/>
    </row>
    <row r="594" spans="2:9" s="412" customFormat="1" ht="15.75" customHeight="1">
      <c r="B594" s="339"/>
      <c r="C594" s="339"/>
      <c r="D594" s="339"/>
      <c r="E594" s="339"/>
      <c r="F594" s="339"/>
      <c r="G594" s="339"/>
      <c r="H594" s="339"/>
      <c r="I594" s="339"/>
    </row>
    <row r="595" spans="2:9" s="412" customFormat="1" ht="15.75" customHeight="1">
      <c r="B595" s="339"/>
      <c r="C595" s="339"/>
      <c r="D595" s="339"/>
      <c r="E595" s="339"/>
      <c r="F595" s="339"/>
      <c r="G595" s="339"/>
      <c r="H595" s="339"/>
      <c r="I595" s="339"/>
    </row>
    <row r="596" spans="2:9" s="412" customFormat="1" ht="15.75" customHeight="1">
      <c r="B596" s="339"/>
      <c r="C596" s="339"/>
      <c r="D596" s="339"/>
      <c r="E596" s="339"/>
      <c r="F596" s="339"/>
      <c r="G596" s="339"/>
      <c r="H596" s="339"/>
      <c r="I596" s="339"/>
    </row>
    <row r="597" spans="2:9" s="412" customFormat="1" ht="15.75" customHeight="1">
      <c r="B597" s="339"/>
      <c r="C597" s="339"/>
      <c r="D597" s="339"/>
      <c r="E597" s="339"/>
      <c r="F597" s="339"/>
      <c r="G597" s="339"/>
      <c r="H597" s="339"/>
      <c r="I597" s="339"/>
    </row>
    <row r="598" spans="2:9" s="412" customFormat="1" ht="15.75" customHeight="1">
      <c r="B598" s="339"/>
      <c r="C598" s="339"/>
      <c r="D598" s="339"/>
      <c r="E598" s="339"/>
      <c r="F598" s="339"/>
      <c r="G598" s="339"/>
      <c r="H598" s="339"/>
      <c r="I598" s="339"/>
    </row>
    <row r="599" spans="2:9" s="412" customFormat="1" ht="15.75" customHeight="1">
      <c r="B599" s="339"/>
      <c r="C599" s="339"/>
      <c r="D599" s="339"/>
      <c r="E599" s="339"/>
      <c r="F599" s="339"/>
      <c r="G599" s="339"/>
      <c r="H599" s="339"/>
      <c r="I599" s="339"/>
    </row>
    <row r="600" spans="2:9" s="412" customFormat="1" ht="15.75" customHeight="1">
      <c r="B600" s="339"/>
      <c r="C600" s="339"/>
      <c r="D600" s="339"/>
      <c r="E600" s="339"/>
      <c r="F600" s="339"/>
      <c r="G600" s="339"/>
      <c r="H600" s="339"/>
      <c r="I600" s="339"/>
    </row>
    <row r="601" spans="2:9" s="412" customFormat="1" ht="15.75" customHeight="1">
      <c r="B601" s="339"/>
      <c r="C601" s="339"/>
      <c r="D601" s="339"/>
      <c r="E601" s="339"/>
      <c r="F601" s="339"/>
      <c r="G601" s="339"/>
      <c r="H601" s="339"/>
      <c r="I601" s="339"/>
    </row>
    <row r="602" spans="2:9" s="412" customFormat="1" ht="15.75" customHeight="1">
      <c r="B602" s="339"/>
      <c r="C602" s="339"/>
      <c r="D602" s="339"/>
      <c r="E602" s="339"/>
      <c r="F602" s="339"/>
      <c r="G602" s="339"/>
      <c r="H602" s="339"/>
      <c r="I602" s="339"/>
    </row>
    <row r="603" spans="2:9" s="412" customFormat="1" ht="15.75" customHeight="1">
      <c r="B603" s="339"/>
      <c r="C603" s="339"/>
      <c r="D603" s="339"/>
      <c r="E603" s="339"/>
      <c r="F603" s="339"/>
      <c r="G603" s="339"/>
      <c r="H603" s="339"/>
      <c r="I603" s="339"/>
    </row>
    <row r="604" spans="2:9" s="412" customFormat="1" ht="15.75" customHeight="1">
      <c r="B604" s="339"/>
      <c r="C604" s="339"/>
      <c r="D604" s="339"/>
      <c r="E604" s="339"/>
      <c r="F604" s="339"/>
      <c r="G604" s="339"/>
      <c r="H604" s="339"/>
      <c r="I604" s="339"/>
    </row>
    <row r="605" spans="2:9" s="412" customFormat="1" ht="15.75" customHeight="1">
      <c r="B605" s="339"/>
      <c r="C605" s="339"/>
      <c r="D605" s="339"/>
      <c r="E605" s="339"/>
      <c r="F605" s="339"/>
      <c r="G605" s="339"/>
      <c r="H605" s="339"/>
      <c r="I605" s="339"/>
    </row>
    <row r="606" spans="2:9" s="412" customFormat="1" ht="15.75" customHeight="1">
      <c r="B606" s="339"/>
      <c r="C606" s="339"/>
      <c r="D606" s="339"/>
      <c r="E606" s="339"/>
      <c r="F606" s="339"/>
      <c r="G606" s="339"/>
      <c r="H606" s="339"/>
      <c r="I606" s="339"/>
    </row>
    <row r="607" spans="2:9" s="412" customFormat="1" ht="15.75" customHeight="1">
      <c r="B607" s="339"/>
      <c r="C607" s="339"/>
      <c r="D607" s="339"/>
      <c r="E607" s="339"/>
      <c r="F607" s="339"/>
      <c r="G607" s="339"/>
      <c r="H607" s="339"/>
      <c r="I607" s="339"/>
    </row>
    <row r="608" spans="2:9" s="412" customFormat="1" ht="15.75" customHeight="1">
      <c r="B608" s="339"/>
      <c r="C608" s="339"/>
      <c r="D608" s="339"/>
      <c r="E608" s="339"/>
      <c r="F608" s="339"/>
      <c r="G608" s="339"/>
      <c r="H608" s="339"/>
      <c r="I608" s="339"/>
    </row>
    <row r="609" spans="2:9" s="412" customFormat="1" ht="15.75" customHeight="1">
      <c r="B609" s="339"/>
      <c r="C609" s="339"/>
      <c r="D609" s="339"/>
      <c r="E609" s="339"/>
      <c r="F609" s="339"/>
      <c r="G609" s="339"/>
      <c r="H609" s="339"/>
      <c r="I609" s="339"/>
    </row>
    <row r="610" spans="2:9" s="412" customFormat="1" ht="15.75" customHeight="1">
      <c r="B610" s="339"/>
      <c r="C610" s="339"/>
      <c r="D610" s="339"/>
      <c r="E610" s="339"/>
      <c r="F610" s="339"/>
      <c r="G610" s="339"/>
      <c r="H610" s="339"/>
      <c r="I610" s="339"/>
    </row>
    <row r="611" spans="2:9" s="412" customFormat="1" ht="15.75" customHeight="1">
      <c r="B611" s="339"/>
      <c r="C611" s="339"/>
      <c r="D611" s="339"/>
      <c r="E611" s="339"/>
      <c r="F611" s="339"/>
      <c r="G611" s="339"/>
      <c r="H611" s="339"/>
      <c r="I611" s="339"/>
    </row>
    <row r="612" spans="2:9" s="412" customFormat="1" ht="15.75" customHeight="1">
      <c r="B612" s="339"/>
      <c r="C612" s="339"/>
      <c r="D612" s="339"/>
      <c r="E612" s="339"/>
      <c r="F612" s="339"/>
      <c r="G612" s="339"/>
      <c r="H612" s="339"/>
      <c r="I612" s="339"/>
    </row>
    <row r="613" spans="2:9" s="412" customFormat="1" ht="15.75" customHeight="1">
      <c r="B613" s="339"/>
      <c r="C613" s="339"/>
      <c r="D613" s="339"/>
      <c r="E613" s="339"/>
      <c r="F613" s="339"/>
      <c r="G613" s="339"/>
      <c r="H613" s="339"/>
      <c r="I613" s="339"/>
    </row>
    <row r="614" spans="2:9" s="412" customFormat="1" ht="15.75" customHeight="1">
      <c r="B614" s="339"/>
      <c r="C614" s="339"/>
      <c r="D614" s="339"/>
      <c r="E614" s="339"/>
      <c r="F614" s="339"/>
      <c r="G614" s="339"/>
      <c r="H614" s="339"/>
      <c r="I614" s="339"/>
    </row>
    <row r="615" spans="2:9" s="412" customFormat="1" ht="15.75" customHeight="1">
      <c r="B615" s="339"/>
      <c r="C615" s="339"/>
      <c r="D615" s="339"/>
      <c r="E615" s="339"/>
      <c r="F615" s="339"/>
      <c r="G615" s="339"/>
      <c r="H615" s="339"/>
      <c r="I615" s="339"/>
    </row>
    <row r="616" spans="2:9" s="412" customFormat="1" ht="15.75" customHeight="1">
      <c r="B616" s="339"/>
      <c r="C616" s="339"/>
      <c r="D616" s="339"/>
      <c r="E616" s="339"/>
      <c r="F616" s="339"/>
      <c r="G616" s="339"/>
      <c r="H616" s="339"/>
      <c r="I616" s="339"/>
    </row>
    <row r="617" spans="2:9" s="412" customFormat="1" ht="15.75" customHeight="1">
      <c r="B617" s="339"/>
      <c r="C617" s="339"/>
      <c r="D617" s="339"/>
      <c r="E617" s="339"/>
      <c r="F617" s="339"/>
      <c r="G617" s="339"/>
      <c r="H617" s="339"/>
      <c r="I617" s="339"/>
    </row>
    <row r="618" spans="2:9" s="412" customFormat="1" ht="15.75" customHeight="1">
      <c r="B618" s="339"/>
      <c r="C618" s="339"/>
      <c r="D618" s="339"/>
      <c r="E618" s="339"/>
      <c r="F618" s="339"/>
      <c r="G618" s="339"/>
      <c r="H618" s="339"/>
      <c r="I618" s="339"/>
    </row>
    <row r="619" spans="2:9" s="412" customFormat="1" ht="15.75" customHeight="1">
      <c r="B619" s="339"/>
      <c r="C619" s="339"/>
      <c r="D619" s="339"/>
      <c r="E619" s="339"/>
      <c r="F619" s="339"/>
      <c r="G619" s="339"/>
      <c r="H619" s="339"/>
      <c r="I619" s="339"/>
    </row>
    <row r="620" spans="2:9" s="412" customFormat="1" ht="15.75" customHeight="1">
      <c r="B620" s="339"/>
      <c r="C620" s="339"/>
      <c r="D620" s="339"/>
      <c r="E620" s="339"/>
      <c r="F620" s="339"/>
      <c r="G620" s="339"/>
      <c r="H620" s="339"/>
      <c r="I620" s="339"/>
    </row>
    <row r="621" spans="2:9" s="412" customFormat="1" ht="15.75" customHeight="1">
      <c r="B621" s="339"/>
      <c r="C621" s="339"/>
      <c r="D621" s="339"/>
      <c r="E621" s="339"/>
      <c r="F621" s="339"/>
      <c r="G621" s="339"/>
      <c r="H621" s="339"/>
      <c r="I621" s="339"/>
    </row>
    <row r="622" spans="2:9" s="412" customFormat="1" ht="15.75" customHeight="1">
      <c r="B622" s="339"/>
      <c r="C622" s="339"/>
      <c r="D622" s="339"/>
      <c r="E622" s="339"/>
      <c r="F622" s="339"/>
      <c r="G622" s="339"/>
      <c r="H622" s="339"/>
      <c r="I622" s="339"/>
    </row>
    <row r="623" spans="2:9" s="412" customFormat="1" ht="15.75" customHeight="1">
      <c r="B623" s="339"/>
      <c r="C623" s="339"/>
      <c r="D623" s="339"/>
      <c r="E623" s="339"/>
      <c r="F623" s="339"/>
      <c r="G623" s="339"/>
      <c r="H623" s="339"/>
      <c r="I623" s="339"/>
    </row>
    <row r="624" spans="2:9" s="412" customFormat="1" ht="15.75" customHeight="1">
      <c r="B624" s="339"/>
      <c r="C624" s="339"/>
      <c r="D624" s="339"/>
      <c r="E624" s="339"/>
      <c r="F624" s="339"/>
      <c r="G624" s="339"/>
      <c r="H624" s="339"/>
      <c r="I624" s="339"/>
    </row>
    <row r="625" spans="2:9" s="412" customFormat="1" ht="15.75" customHeight="1">
      <c r="B625" s="339"/>
      <c r="C625" s="339"/>
      <c r="D625" s="339"/>
      <c r="E625" s="339"/>
      <c r="F625" s="339"/>
      <c r="G625" s="339"/>
      <c r="H625" s="339"/>
      <c r="I625" s="339"/>
    </row>
    <row r="626" spans="2:9" s="412" customFormat="1" ht="15.75" customHeight="1">
      <c r="B626" s="339"/>
      <c r="C626" s="339"/>
      <c r="D626" s="339"/>
      <c r="E626" s="339"/>
      <c r="F626" s="339"/>
      <c r="G626" s="339"/>
      <c r="H626" s="339"/>
      <c r="I626" s="339"/>
    </row>
    <row r="627" spans="2:9" s="412" customFormat="1" ht="15.75" customHeight="1">
      <c r="B627" s="339"/>
      <c r="C627" s="339"/>
      <c r="D627" s="339"/>
      <c r="E627" s="339"/>
      <c r="F627" s="339"/>
      <c r="G627" s="339"/>
      <c r="H627" s="339"/>
      <c r="I627" s="339"/>
    </row>
    <row r="628" spans="2:9" s="412" customFormat="1" ht="15.75" customHeight="1">
      <c r="B628" s="339"/>
      <c r="C628" s="339"/>
      <c r="D628" s="339"/>
      <c r="E628" s="339"/>
      <c r="F628" s="339"/>
      <c r="G628" s="339"/>
      <c r="H628" s="339"/>
      <c r="I628" s="339"/>
    </row>
    <row r="629" spans="2:9" s="412" customFormat="1" ht="15.75" customHeight="1">
      <c r="B629" s="339"/>
      <c r="C629" s="339"/>
      <c r="D629" s="339"/>
      <c r="E629" s="339"/>
      <c r="F629" s="339"/>
      <c r="G629" s="339"/>
      <c r="H629" s="339"/>
      <c r="I629" s="339"/>
    </row>
    <row r="630" spans="2:9" s="412" customFormat="1" ht="15.75" customHeight="1">
      <c r="B630" s="339"/>
      <c r="C630" s="339"/>
      <c r="D630" s="339"/>
      <c r="E630" s="339"/>
      <c r="F630" s="339"/>
      <c r="G630" s="339"/>
      <c r="H630" s="339"/>
      <c r="I630" s="339"/>
    </row>
    <row r="631" spans="2:9" s="412" customFormat="1" ht="15.75" customHeight="1">
      <c r="B631" s="339"/>
      <c r="C631" s="339"/>
      <c r="D631" s="339"/>
      <c r="E631" s="339"/>
      <c r="F631" s="339"/>
      <c r="G631" s="339"/>
      <c r="H631" s="339"/>
      <c r="I631" s="339"/>
    </row>
    <row r="632" spans="2:9" s="412" customFormat="1" ht="15.75" customHeight="1">
      <c r="B632" s="339"/>
      <c r="C632" s="339"/>
      <c r="D632" s="339"/>
      <c r="E632" s="339"/>
      <c r="F632" s="339"/>
      <c r="G632" s="339"/>
      <c r="H632" s="339"/>
      <c r="I632" s="339"/>
    </row>
    <row r="633" spans="2:9" s="412" customFormat="1" ht="15.75" customHeight="1">
      <c r="B633" s="339"/>
      <c r="C633" s="339"/>
      <c r="D633" s="339"/>
      <c r="E633" s="339"/>
      <c r="F633" s="339"/>
      <c r="G633" s="339"/>
      <c r="H633" s="339"/>
      <c r="I633" s="339"/>
    </row>
    <row r="634" spans="2:9" s="412" customFormat="1" ht="15.75" customHeight="1">
      <c r="B634" s="339"/>
      <c r="C634" s="339"/>
      <c r="D634" s="339"/>
      <c r="E634" s="339"/>
      <c r="F634" s="339"/>
      <c r="G634" s="339"/>
      <c r="H634" s="339"/>
      <c r="I634" s="339"/>
    </row>
    <row r="635" spans="2:9" s="412" customFormat="1" ht="15.75" customHeight="1">
      <c r="B635" s="339"/>
      <c r="C635" s="339"/>
      <c r="D635" s="339"/>
      <c r="E635" s="339"/>
      <c r="F635" s="339"/>
      <c r="G635" s="339"/>
      <c r="H635" s="339"/>
      <c r="I635" s="339"/>
    </row>
    <row r="636" spans="2:9" s="412" customFormat="1" ht="15.75" customHeight="1">
      <c r="B636" s="339"/>
      <c r="C636" s="339"/>
      <c r="D636" s="339"/>
      <c r="E636" s="339"/>
      <c r="F636" s="339"/>
      <c r="G636" s="339"/>
      <c r="H636" s="339"/>
      <c r="I636" s="339"/>
    </row>
    <row r="637" spans="2:9" s="412" customFormat="1" ht="15.75" customHeight="1">
      <c r="B637" s="339"/>
      <c r="C637" s="339"/>
      <c r="D637" s="339"/>
      <c r="E637" s="339"/>
      <c r="F637" s="339"/>
      <c r="G637" s="339"/>
      <c r="H637" s="339"/>
      <c r="I637" s="339"/>
    </row>
    <row r="638" spans="2:9" s="412" customFormat="1" ht="15.75" customHeight="1">
      <c r="B638" s="339"/>
      <c r="C638" s="339"/>
      <c r="D638" s="339"/>
      <c r="E638" s="339"/>
      <c r="F638" s="339"/>
      <c r="G638" s="339"/>
      <c r="H638" s="339"/>
      <c r="I638" s="339"/>
    </row>
    <row r="639" spans="2:9" s="412" customFormat="1" ht="15.75" customHeight="1">
      <c r="B639" s="339"/>
      <c r="C639" s="339"/>
      <c r="D639" s="339"/>
      <c r="E639" s="339"/>
      <c r="F639" s="339"/>
      <c r="G639" s="339"/>
      <c r="H639" s="339"/>
      <c r="I639" s="339"/>
    </row>
    <row r="640" spans="2:9" s="412" customFormat="1" ht="15.75" customHeight="1">
      <c r="B640" s="339"/>
      <c r="C640" s="339"/>
      <c r="D640" s="339"/>
      <c r="E640" s="339"/>
      <c r="F640" s="339"/>
      <c r="G640" s="339"/>
      <c r="H640" s="339"/>
      <c r="I640" s="339"/>
    </row>
    <row r="641" spans="2:9" s="412" customFormat="1" ht="15.75" customHeight="1">
      <c r="B641" s="339"/>
      <c r="C641" s="339"/>
      <c r="D641" s="339"/>
      <c r="E641" s="339"/>
      <c r="F641" s="339"/>
      <c r="G641" s="339"/>
      <c r="H641" s="339"/>
      <c r="I641" s="339"/>
    </row>
    <row r="642" spans="2:9" s="412" customFormat="1" ht="15.75" customHeight="1">
      <c r="B642" s="339"/>
      <c r="C642" s="339"/>
      <c r="D642" s="339"/>
      <c r="E642" s="339"/>
      <c r="F642" s="339"/>
      <c r="G642" s="339"/>
      <c r="H642" s="339"/>
      <c r="I642" s="339"/>
    </row>
    <row r="643" spans="2:9" s="412" customFormat="1" ht="15.75" customHeight="1">
      <c r="B643" s="339"/>
      <c r="C643" s="339"/>
      <c r="D643" s="339"/>
      <c r="E643" s="339"/>
      <c r="F643" s="339"/>
      <c r="G643" s="339"/>
      <c r="H643" s="339"/>
      <c r="I643" s="339"/>
    </row>
    <row r="644" spans="2:9" s="412" customFormat="1" ht="15.75" customHeight="1">
      <c r="B644" s="339"/>
      <c r="C644" s="339"/>
      <c r="D644" s="339"/>
      <c r="E644" s="339"/>
      <c r="F644" s="339"/>
      <c r="G644" s="339"/>
      <c r="H644" s="339"/>
      <c r="I644" s="339"/>
    </row>
    <row r="645" spans="2:9" s="412" customFormat="1" ht="15.75" customHeight="1">
      <c r="B645" s="339"/>
      <c r="C645" s="339"/>
      <c r="D645" s="339"/>
      <c r="E645" s="339"/>
      <c r="F645" s="339"/>
      <c r="G645" s="339"/>
      <c r="H645" s="339"/>
      <c r="I645" s="339"/>
    </row>
    <row r="646" spans="2:9" s="412" customFormat="1" ht="15.75" customHeight="1">
      <c r="B646" s="339"/>
      <c r="C646" s="339"/>
      <c r="D646" s="339"/>
      <c r="E646" s="339"/>
      <c r="F646" s="339"/>
      <c r="G646" s="339"/>
      <c r="H646" s="339"/>
      <c r="I646" s="339"/>
    </row>
    <row r="647" spans="2:9" s="412" customFormat="1" ht="15.75" customHeight="1">
      <c r="B647" s="339"/>
      <c r="C647" s="339"/>
      <c r="D647" s="339"/>
      <c r="E647" s="339"/>
      <c r="F647" s="339"/>
      <c r="G647" s="339"/>
      <c r="H647" s="339"/>
      <c r="I647" s="339"/>
    </row>
    <row r="648" spans="2:9" s="412" customFormat="1" ht="15.75" customHeight="1">
      <c r="B648" s="339"/>
      <c r="C648" s="339"/>
      <c r="D648" s="339"/>
      <c r="E648" s="339"/>
      <c r="F648" s="339"/>
      <c r="G648" s="339"/>
      <c r="H648" s="339"/>
      <c r="I648" s="339"/>
    </row>
    <row r="649" spans="2:9" s="412" customFormat="1" ht="15.75" customHeight="1">
      <c r="B649" s="339"/>
      <c r="C649" s="339"/>
      <c r="D649" s="339"/>
      <c r="E649" s="339"/>
      <c r="F649" s="339"/>
      <c r="G649" s="339"/>
      <c r="H649" s="339"/>
      <c r="I649" s="339"/>
    </row>
    <row r="650" spans="2:9" s="412" customFormat="1" ht="15.75" customHeight="1">
      <c r="B650" s="339"/>
      <c r="C650" s="339"/>
      <c r="D650" s="339"/>
      <c r="E650" s="339"/>
      <c r="F650" s="339"/>
      <c r="G650" s="339"/>
      <c r="H650" s="339"/>
      <c r="I650" s="339"/>
    </row>
    <row r="651" spans="2:9" s="412" customFormat="1" ht="15.75" customHeight="1">
      <c r="B651" s="339"/>
      <c r="C651" s="339"/>
      <c r="D651" s="339"/>
      <c r="E651" s="339"/>
      <c r="F651" s="339"/>
      <c r="G651" s="339"/>
      <c r="H651" s="339"/>
      <c r="I651" s="339"/>
    </row>
    <row r="652" spans="2:9" s="412" customFormat="1" ht="15.75" customHeight="1">
      <c r="B652" s="339"/>
      <c r="C652" s="339"/>
      <c r="D652" s="339"/>
      <c r="E652" s="339"/>
      <c r="F652" s="339"/>
      <c r="G652" s="339"/>
      <c r="H652" s="339"/>
      <c r="I652" s="339"/>
    </row>
    <row r="653" spans="2:9" s="412" customFormat="1" ht="15.75" customHeight="1">
      <c r="B653" s="339"/>
      <c r="C653" s="339"/>
      <c r="D653" s="339"/>
      <c r="E653" s="339"/>
      <c r="F653" s="339"/>
      <c r="G653" s="339"/>
      <c r="H653" s="339"/>
      <c r="I653" s="339"/>
    </row>
    <row r="654" spans="2:9" s="412" customFormat="1" ht="15.75" customHeight="1">
      <c r="B654" s="339"/>
      <c r="C654" s="339"/>
      <c r="D654" s="339"/>
      <c r="E654" s="339"/>
      <c r="F654" s="339"/>
      <c r="G654" s="339"/>
      <c r="H654" s="339"/>
      <c r="I654" s="339"/>
    </row>
    <row r="655" spans="2:9" s="412" customFormat="1" ht="15.75" customHeight="1">
      <c r="B655" s="339"/>
      <c r="C655" s="339"/>
      <c r="D655" s="339"/>
      <c r="E655" s="339"/>
      <c r="F655" s="339"/>
      <c r="G655" s="339"/>
      <c r="H655" s="339"/>
      <c r="I655" s="339"/>
    </row>
    <row r="656" spans="2:9" s="412" customFormat="1" ht="15.75" customHeight="1">
      <c r="B656" s="339"/>
      <c r="C656" s="339"/>
      <c r="D656" s="339"/>
      <c r="E656" s="339"/>
      <c r="F656" s="339"/>
      <c r="G656" s="339"/>
      <c r="H656" s="339"/>
      <c r="I656" s="339"/>
    </row>
    <row r="657" spans="2:9" s="412" customFormat="1" ht="15.75" customHeight="1">
      <c r="B657" s="339"/>
      <c r="C657" s="339"/>
      <c r="D657" s="339"/>
      <c r="E657" s="339"/>
      <c r="F657" s="339"/>
      <c r="G657" s="339"/>
      <c r="H657" s="339"/>
      <c r="I657" s="339"/>
    </row>
    <row r="658" spans="2:9" s="412" customFormat="1" ht="15.75" customHeight="1">
      <c r="B658" s="339"/>
      <c r="C658" s="339"/>
      <c r="D658" s="339"/>
      <c r="E658" s="339"/>
      <c r="F658" s="339"/>
      <c r="G658" s="339"/>
      <c r="H658" s="339"/>
      <c r="I658" s="339"/>
    </row>
    <row r="659" spans="2:9" s="412" customFormat="1" ht="15.75" customHeight="1">
      <c r="B659" s="339"/>
      <c r="C659" s="339"/>
      <c r="D659" s="339"/>
      <c r="E659" s="339"/>
      <c r="F659" s="339"/>
      <c r="G659" s="339"/>
      <c r="H659" s="339"/>
      <c r="I659" s="339"/>
    </row>
    <row r="660" spans="2:9" s="412" customFormat="1" ht="15.75" customHeight="1">
      <c r="B660" s="339"/>
      <c r="C660" s="339"/>
      <c r="D660" s="339"/>
      <c r="E660" s="339"/>
      <c r="F660" s="339"/>
      <c r="G660" s="339"/>
      <c r="H660" s="339"/>
      <c r="I660" s="339"/>
    </row>
    <row r="661" spans="2:9" s="412" customFormat="1" ht="15.75" customHeight="1">
      <c r="B661" s="339"/>
      <c r="C661" s="339"/>
      <c r="D661" s="339"/>
      <c r="E661" s="339"/>
      <c r="F661" s="339"/>
      <c r="G661" s="339"/>
      <c r="H661" s="339"/>
      <c r="I661" s="339"/>
    </row>
    <row r="662" spans="2:9" s="412" customFormat="1" ht="15.75" customHeight="1">
      <c r="B662" s="339"/>
      <c r="C662" s="339"/>
      <c r="D662" s="339"/>
      <c r="E662" s="339"/>
      <c r="F662" s="339"/>
      <c r="G662" s="339"/>
      <c r="H662" s="339"/>
      <c r="I662" s="339"/>
    </row>
    <row r="663" spans="2:9" s="412" customFormat="1" ht="15.75" customHeight="1">
      <c r="B663" s="339"/>
      <c r="C663" s="339"/>
      <c r="D663" s="339"/>
      <c r="E663" s="339"/>
      <c r="F663" s="339"/>
      <c r="G663" s="339"/>
      <c r="H663" s="339"/>
      <c r="I663" s="339"/>
    </row>
    <row r="664" spans="2:9" s="412" customFormat="1" ht="15.75" customHeight="1">
      <c r="B664" s="339"/>
      <c r="C664" s="339"/>
      <c r="D664" s="339"/>
      <c r="E664" s="339"/>
      <c r="F664" s="339"/>
      <c r="G664" s="339"/>
      <c r="H664" s="339"/>
      <c r="I664" s="339"/>
    </row>
    <row r="665" spans="2:9" s="412" customFormat="1" ht="15.75" customHeight="1">
      <c r="B665" s="339"/>
      <c r="C665" s="339"/>
      <c r="D665" s="339"/>
      <c r="E665" s="339"/>
      <c r="F665" s="339"/>
      <c r="G665" s="339"/>
      <c r="H665" s="339"/>
      <c r="I665" s="339"/>
    </row>
    <row r="666" spans="2:9" s="412" customFormat="1" ht="15.75" customHeight="1">
      <c r="B666" s="339"/>
      <c r="C666" s="339"/>
      <c r="D666" s="339"/>
      <c r="E666" s="339"/>
      <c r="F666" s="339"/>
      <c r="G666" s="339"/>
      <c r="H666" s="339"/>
      <c r="I666" s="339"/>
    </row>
    <row r="667" spans="2:9" s="412" customFormat="1" ht="15.75" customHeight="1">
      <c r="B667" s="339"/>
      <c r="C667" s="339"/>
      <c r="D667" s="339"/>
      <c r="E667" s="339"/>
      <c r="F667" s="339"/>
      <c r="G667" s="339"/>
      <c r="H667" s="339"/>
      <c r="I667" s="339"/>
    </row>
    <row r="668" spans="2:9" s="412" customFormat="1" ht="15.75" customHeight="1">
      <c r="B668" s="339"/>
      <c r="C668" s="339"/>
      <c r="D668" s="339"/>
      <c r="E668" s="339"/>
      <c r="F668" s="339"/>
      <c r="G668" s="339"/>
      <c r="H668" s="339"/>
      <c r="I668" s="339"/>
    </row>
    <row r="669" spans="2:9" s="412" customFormat="1" ht="15.75" customHeight="1">
      <c r="B669" s="339"/>
      <c r="C669" s="339"/>
      <c r="D669" s="339"/>
      <c r="E669" s="339"/>
      <c r="F669" s="339"/>
      <c r="G669" s="339"/>
      <c r="H669" s="339"/>
      <c r="I669" s="339"/>
    </row>
    <row r="670" spans="2:9" s="412" customFormat="1" ht="15.75" customHeight="1">
      <c r="B670" s="339"/>
      <c r="C670" s="339"/>
      <c r="D670" s="339"/>
      <c r="E670" s="339"/>
      <c r="F670" s="339"/>
      <c r="G670" s="339"/>
      <c r="H670" s="339"/>
      <c r="I670" s="339"/>
    </row>
    <row r="671" spans="2:9" s="412" customFormat="1" ht="15.75" customHeight="1">
      <c r="B671" s="339"/>
      <c r="C671" s="339"/>
      <c r="D671" s="339"/>
      <c r="E671" s="339"/>
      <c r="F671" s="339"/>
      <c r="G671" s="339"/>
      <c r="H671" s="339"/>
      <c r="I671" s="339"/>
    </row>
    <row r="672" spans="2:9" s="412" customFormat="1" ht="15.75" customHeight="1">
      <c r="B672" s="339"/>
      <c r="C672" s="339"/>
      <c r="D672" s="339"/>
      <c r="E672" s="339"/>
      <c r="F672" s="339"/>
      <c r="G672" s="339"/>
      <c r="H672" s="339"/>
      <c r="I672" s="339"/>
    </row>
    <row r="673" spans="2:9" s="412" customFormat="1" ht="15.75" customHeight="1">
      <c r="B673" s="339"/>
      <c r="C673" s="339"/>
      <c r="D673" s="339"/>
      <c r="E673" s="339"/>
      <c r="F673" s="339"/>
      <c r="G673" s="339"/>
      <c r="H673" s="339"/>
      <c r="I673" s="339"/>
    </row>
    <row r="674" spans="2:9" s="412" customFormat="1" ht="15.75" customHeight="1">
      <c r="B674" s="339"/>
      <c r="C674" s="339"/>
      <c r="D674" s="339"/>
      <c r="E674" s="339"/>
      <c r="F674" s="339"/>
      <c r="G674" s="339"/>
      <c r="H674" s="339"/>
      <c r="I674" s="339"/>
    </row>
    <row r="675" spans="2:9" s="412" customFormat="1" ht="15.75" customHeight="1">
      <c r="B675" s="339"/>
      <c r="C675" s="339"/>
      <c r="D675" s="339"/>
      <c r="E675" s="339"/>
      <c r="F675" s="339"/>
      <c r="G675" s="339"/>
      <c r="H675" s="339"/>
      <c r="I675" s="339"/>
    </row>
    <row r="676" spans="2:9" s="412" customFormat="1" ht="15.75" customHeight="1">
      <c r="B676" s="339"/>
      <c r="C676" s="339"/>
      <c r="D676" s="339"/>
      <c r="E676" s="339"/>
      <c r="F676" s="339"/>
      <c r="G676" s="339"/>
      <c r="H676" s="339"/>
      <c r="I676" s="339"/>
    </row>
    <row r="677" spans="2:9" s="412" customFormat="1" ht="15.75" customHeight="1">
      <c r="B677" s="339"/>
      <c r="C677" s="339"/>
      <c r="D677" s="339"/>
      <c r="E677" s="339"/>
      <c r="F677" s="339"/>
      <c r="G677" s="339"/>
      <c r="H677" s="339"/>
      <c r="I677" s="339"/>
    </row>
    <row r="678" spans="2:9" s="412" customFormat="1" ht="15.75" customHeight="1">
      <c r="B678" s="339"/>
      <c r="C678" s="339"/>
      <c r="D678" s="339"/>
      <c r="E678" s="339"/>
      <c r="F678" s="339"/>
      <c r="G678" s="339"/>
      <c r="H678" s="339"/>
      <c r="I678" s="339"/>
    </row>
    <row r="679" spans="2:9" s="412" customFormat="1" ht="15.75" customHeight="1">
      <c r="B679" s="339"/>
      <c r="C679" s="339"/>
      <c r="D679" s="339"/>
      <c r="E679" s="339"/>
      <c r="F679" s="339"/>
      <c r="G679" s="339"/>
      <c r="H679" s="339"/>
      <c r="I679" s="339"/>
    </row>
    <row r="680" spans="2:9" s="412" customFormat="1" ht="15.75" customHeight="1">
      <c r="B680" s="339"/>
      <c r="C680" s="339"/>
      <c r="D680" s="339"/>
      <c r="E680" s="339"/>
      <c r="F680" s="339"/>
      <c r="G680" s="339"/>
      <c r="H680" s="339"/>
      <c r="I680" s="339"/>
    </row>
    <row r="681" spans="2:9" s="412" customFormat="1" ht="15.75" customHeight="1">
      <c r="B681" s="339"/>
      <c r="C681" s="339"/>
      <c r="D681" s="339"/>
      <c r="E681" s="339"/>
      <c r="F681" s="339"/>
      <c r="G681" s="339"/>
      <c r="H681" s="339"/>
      <c r="I681" s="339"/>
    </row>
    <row r="682" spans="2:9" s="412" customFormat="1" ht="15.75" customHeight="1">
      <c r="B682" s="339"/>
      <c r="C682" s="339"/>
      <c r="D682" s="339"/>
      <c r="E682" s="339"/>
      <c r="F682" s="339"/>
      <c r="G682" s="339"/>
      <c r="H682" s="339"/>
      <c r="I682" s="339"/>
    </row>
    <row r="683" spans="2:9" s="412" customFormat="1" ht="15.75" customHeight="1">
      <c r="B683" s="339"/>
      <c r="C683" s="339"/>
      <c r="D683" s="339"/>
      <c r="E683" s="339"/>
      <c r="F683" s="339"/>
      <c r="G683" s="339"/>
      <c r="H683" s="339"/>
      <c r="I683" s="339"/>
    </row>
    <row r="684" spans="2:9" s="412" customFormat="1" ht="15.75" customHeight="1">
      <c r="B684" s="339"/>
      <c r="C684" s="339"/>
      <c r="D684" s="339"/>
      <c r="E684" s="339"/>
      <c r="F684" s="339"/>
      <c r="G684" s="339"/>
      <c r="H684" s="339"/>
      <c r="I684" s="339"/>
    </row>
    <row r="685" spans="2:9" s="412" customFormat="1" ht="15.75" customHeight="1">
      <c r="B685" s="339"/>
      <c r="C685" s="339"/>
      <c r="D685" s="339"/>
      <c r="E685" s="339"/>
      <c r="F685" s="339"/>
      <c r="G685" s="339"/>
      <c r="H685" s="339"/>
      <c r="I685" s="339"/>
    </row>
    <row r="686" spans="2:9" s="412" customFormat="1" ht="15.75" customHeight="1">
      <c r="B686" s="339"/>
      <c r="C686" s="339"/>
      <c r="D686" s="339"/>
      <c r="E686" s="339"/>
      <c r="F686" s="339"/>
      <c r="G686" s="339"/>
      <c r="H686" s="339"/>
      <c r="I686" s="339"/>
    </row>
    <row r="687" spans="2:9" s="412" customFormat="1" ht="15.75" customHeight="1">
      <c r="B687" s="339"/>
      <c r="C687" s="339"/>
      <c r="D687" s="339"/>
      <c r="E687" s="339"/>
      <c r="F687" s="339"/>
      <c r="G687" s="339"/>
      <c r="H687" s="339"/>
      <c r="I687" s="339"/>
    </row>
    <row r="688" spans="2:9" s="412" customFormat="1" ht="15.75" customHeight="1">
      <c r="B688" s="339"/>
      <c r="C688" s="339"/>
      <c r="D688" s="339"/>
      <c r="E688" s="339"/>
      <c r="F688" s="339"/>
      <c r="G688" s="339"/>
      <c r="H688" s="339"/>
      <c r="I688" s="339"/>
    </row>
    <row r="689" spans="2:9" s="412" customFormat="1" ht="15.75" customHeight="1">
      <c r="B689" s="339"/>
      <c r="C689" s="339"/>
      <c r="D689" s="339"/>
      <c r="E689" s="339"/>
      <c r="F689" s="339"/>
      <c r="G689" s="339"/>
      <c r="H689" s="339"/>
      <c r="I689" s="339"/>
    </row>
    <row r="690" spans="2:9" s="412" customFormat="1" ht="15.75" customHeight="1">
      <c r="B690" s="339"/>
      <c r="C690" s="339"/>
      <c r="D690" s="339"/>
      <c r="E690" s="339"/>
      <c r="F690" s="339"/>
      <c r="G690" s="339"/>
      <c r="H690" s="339"/>
      <c r="I690" s="339"/>
    </row>
    <row r="691" spans="2:9" s="412" customFormat="1" ht="15.75" customHeight="1">
      <c r="B691" s="339"/>
      <c r="C691" s="339"/>
      <c r="D691" s="339"/>
      <c r="E691" s="339"/>
      <c r="F691" s="339"/>
      <c r="G691" s="339"/>
      <c r="H691" s="339"/>
      <c r="I691" s="339"/>
    </row>
    <row r="692" spans="2:9" s="412" customFormat="1" ht="15.75" customHeight="1">
      <c r="B692" s="339"/>
      <c r="C692" s="339"/>
      <c r="D692" s="339"/>
      <c r="E692" s="339"/>
      <c r="F692" s="339"/>
      <c r="G692" s="339"/>
      <c r="H692" s="339"/>
      <c r="I692" s="339"/>
    </row>
    <row r="693" spans="2:9" s="412" customFormat="1" ht="15.75" customHeight="1">
      <c r="B693" s="339"/>
      <c r="C693" s="339"/>
      <c r="D693" s="339"/>
      <c r="E693" s="339"/>
      <c r="F693" s="339"/>
      <c r="G693" s="339"/>
      <c r="H693" s="339"/>
      <c r="I693" s="339"/>
    </row>
    <row r="694" spans="2:9" s="412" customFormat="1" ht="15.75" customHeight="1">
      <c r="B694" s="339"/>
      <c r="C694" s="339"/>
      <c r="D694" s="339"/>
      <c r="E694" s="339"/>
      <c r="F694" s="339"/>
      <c r="G694" s="339"/>
      <c r="H694" s="339"/>
      <c r="I694" s="339"/>
    </row>
    <row r="695" spans="2:9" s="412" customFormat="1" ht="15.75" customHeight="1">
      <c r="B695" s="339"/>
      <c r="C695" s="339"/>
      <c r="D695" s="339"/>
      <c r="E695" s="339"/>
      <c r="F695" s="339"/>
      <c r="G695" s="339"/>
      <c r="H695" s="339"/>
      <c r="I695" s="339"/>
    </row>
    <row r="696" spans="2:9" s="412" customFormat="1" ht="15.75" customHeight="1">
      <c r="B696" s="339"/>
      <c r="C696" s="339"/>
      <c r="D696" s="339"/>
      <c r="E696" s="339"/>
      <c r="F696" s="339"/>
      <c r="G696" s="339"/>
      <c r="H696" s="339"/>
      <c r="I696" s="339"/>
    </row>
    <row r="697" spans="2:9" s="412" customFormat="1" ht="15.75" customHeight="1">
      <c r="B697" s="339"/>
      <c r="C697" s="339"/>
      <c r="D697" s="339"/>
      <c r="E697" s="339"/>
      <c r="F697" s="339"/>
      <c r="G697" s="339"/>
      <c r="H697" s="339"/>
      <c r="I697" s="339"/>
    </row>
    <row r="698" spans="2:9" s="412" customFormat="1" ht="15.75" customHeight="1">
      <c r="B698" s="339"/>
      <c r="C698" s="339"/>
      <c r="D698" s="339"/>
      <c r="E698" s="339"/>
      <c r="F698" s="339"/>
      <c r="G698" s="339"/>
      <c r="H698" s="339"/>
      <c r="I698" s="339"/>
    </row>
    <row r="699" spans="2:9" s="412" customFormat="1" ht="15.75" customHeight="1">
      <c r="B699" s="339"/>
      <c r="C699" s="339"/>
      <c r="D699" s="339"/>
      <c r="E699" s="339"/>
      <c r="F699" s="339"/>
      <c r="G699" s="339"/>
      <c r="H699" s="339"/>
      <c r="I699" s="339"/>
    </row>
    <row r="700" spans="2:9" s="412" customFormat="1" ht="15.75" customHeight="1">
      <c r="B700" s="339"/>
      <c r="C700" s="339"/>
      <c r="D700" s="339"/>
      <c r="E700" s="339"/>
      <c r="F700" s="339"/>
      <c r="G700" s="339"/>
      <c r="H700" s="339"/>
      <c r="I700" s="339"/>
    </row>
    <row r="701" spans="2:9" s="412" customFormat="1" ht="15.75" customHeight="1">
      <c r="B701" s="339"/>
      <c r="C701" s="339"/>
      <c r="D701" s="339"/>
      <c r="E701" s="339"/>
      <c r="F701" s="339"/>
      <c r="G701" s="339"/>
      <c r="H701" s="339"/>
      <c r="I701" s="339"/>
    </row>
    <row r="702" spans="2:9" s="412" customFormat="1" ht="15.75" customHeight="1">
      <c r="B702" s="339"/>
      <c r="C702" s="339"/>
      <c r="D702" s="339"/>
      <c r="E702" s="339"/>
      <c r="F702" s="339"/>
      <c r="G702" s="339"/>
      <c r="H702" s="339"/>
      <c r="I702" s="339"/>
    </row>
    <row r="703" spans="2:9" s="412" customFormat="1" ht="15.75" customHeight="1">
      <c r="B703" s="339"/>
      <c r="C703" s="339"/>
      <c r="D703" s="339"/>
      <c r="E703" s="339"/>
      <c r="F703" s="339"/>
      <c r="G703" s="339"/>
      <c r="H703" s="339"/>
      <c r="I703" s="339"/>
    </row>
    <row r="704" spans="2:9" s="412" customFormat="1" ht="15.75" customHeight="1">
      <c r="B704" s="339"/>
      <c r="C704" s="339"/>
      <c r="D704" s="339"/>
      <c r="E704" s="339"/>
      <c r="F704" s="339"/>
      <c r="G704" s="339"/>
      <c r="H704" s="339"/>
      <c r="I704" s="339"/>
    </row>
    <row r="705" spans="2:9" s="412" customFormat="1" ht="15.75" customHeight="1">
      <c r="B705" s="339"/>
      <c r="C705" s="339"/>
      <c r="D705" s="339"/>
      <c r="E705" s="339"/>
      <c r="F705" s="339"/>
      <c r="G705" s="339"/>
      <c r="H705" s="339"/>
      <c r="I705" s="339"/>
    </row>
    <row r="706" spans="2:9" s="412" customFormat="1" ht="15.75" customHeight="1">
      <c r="B706" s="339"/>
      <c r="C706" s="339"/>
      <c r="D706" s="339"/>
      <c r="E706" s="339"/>
      <c r="F706" s="339"/>
      <c r="G706" s="339"/>
      <c r="H706" s="339"/>
      <c r="I706" s="339"/>
    </row>
    <row r="707" spans="2:9" s="412" customFormat="1" ht="15.75" customHeight="1">
      <c r="B707" s="339"/>
      <c r="C707" s="339"/>
      <c r="D707" s="339"/>
      <c r="E707" s="339"/>
      <c r="F707" s="339"/>
      <c r="G707" s="339"/>
      <c r="H707" s="339"/>
      <c r="I707" s="339"/>
    </row>
    <row r="708" spans="2:9" s="412" customFormat="1" ht="15.75" customHeight="1">
      <c r="B708" s="339"/>
      <c r="C708" s="339"/>
      <c r="D708" s="339"/>
      <c r="E708" s="339"/>
      <c r="F708" s="339"/>
      <c r="G708" s="339"/>
      <c r="H708" s="339"/>
      <c r="I708" s="339"/>
    </row>
    <row r="709" spans="2:9" s="412" customFormat="1" ht="15.75" customHeight="1">
      <c r="B709" s="339"/>
      <c r="C709" s="339"/>
      <c r="D709" s="339"/>
      <c r="E709" s="339"/>
      <c r="F709" s="339"/>
      <c r="G709" s="339"/>
      <c r="H709" s="339"/>
      <c r="I709" s="339"/>
    </row>
    <row r="710" spans="2:9" s="412" customFormat="1" ht="15.75" customHeight="1">
      <c r="B710" s="339"/>
      <c r="C710" s="339"/>
      <c r="D710" s="339"/>
      <c r="E710" s="339"/>
      <c r="F710" s="339"/>
      <c r="G710" s="339"/>
      <c r="H710" s="339"/>
      <c r="I710" s="339"/>
    </row>
    <row r="711" spans="2:9" s="412" customFormat="1" ht="15.75" customHeight="1">
      <c r="B711" s="339"/>
      <c r="C711" s="339"/>
      <c r="D711" s="339"/>
      <c r="E711" s="339"/>
      <c r="F711" s="339"/>
      <c r="G711" s="339"/>
      <c r="H711" s="339"/>
      <c r="I711" s="339"/>
    </row>
    <row r="712" spans="2:9" s="412" customFormat="1" ht="15.75" customHeight="1">
      <c r="B712" s="339"/>
      <c r="C712" s="339"/>
      <c r="D712" s="339"/>
      <c r="E712" s="339"/>
      <c r="F712" s="339"/>
      <c r="G712" s="339"/>
      <c r="H712" s="339"/>
      <c r="I712" s="339"/>
    </row>
    <row r="713" spans="2:9" s="412" customFormat="1" ht="15.75" customHeight="1">
      <c r="B713" s="339"/>
      <c r="C713" s="339"/>
      <c r="D713" s="339"/>
      <c r="E713" s="339"/>
      <c r="F713" s="339"/>
      <c r="G713" s="339"/>
      <c r="H713" s="339"/>
      <c r="I713" s="339"/>
    </row>
    <row r="714" spans="2:9" s="412" customFormat="1" ht="15.75" customHeight="1">
      <c r="B714" s="339"/>
      <c r="C714" s="339"/>
      <c r="D714" s="339"/>
      <c r="E714" s="339"/>
      <c r="F714" s="339"/>
      <c r="G714" s="339"/>
      <c r="H714" s="339"/>
      <c r="I714" s="339"/>
    </row>
    <row r="715" spans="2:9" s="412" customFormat="1" ht="15.75" customHeight="1">
      <c r="B715" s="339"/>
      <c r="C715" s="339"/>
      <c r="D715" s="339"/>
      <c r="E715" s="339"/>
      <c r="F715" s="339"/>
      <c r="G715" s="339"/>
      <c r="H715" s="339"/>
      <c r="I715" s="339"/>
    </row>
    <row r="716" spans="2:9" s="412" customFormat="1" ht="15.75" customHeight="1">
      <c r="B716" s="339"/>
      <c r="C716" s="339"/>
      <c r="D716" s="339"/>
      <c r="E716" s="339"/>
      <c r="F716" s="339"/>
      <c r="G716" s="339"/>
      <c r="H716" s="339"/>
      <c r="I716" s="339"/>
    </row>
    <row r="717" spans="2:9" s="412" customFormat="1" ht="15.75" customHeight="1">
      <c r="B717" s="339"/>
      <c r="C717" s="339"/>
      <c r="D717" s="339"/>
      <c r="E717" s="339"/>
      <c r="F717" s="339"/>
      <c r="G717" s="339"/>
      <c r="H717" s="339"/>
      <c r="I717" s="339"/>
    </row>
    <row r="718" spans="2:9" s="412" customFormat="1" ht="15.75" customHeight="1">
      <c r="B718" s="339"/>
      <c r="C718" s="339"/>
      <c r="D718" s="339"/>
      <c r="E718" s="339"/>
      <c r="F718" s="339"/>
      <c r="G718" s="339"/>
      <c r="H718" s="339"/>
      <c r="I718" s="339"/>
    </row>
    <row r="719" spans="2:9" s="412" customFormat="1" ht="15.75" customHeight="1">
      <c r="B719" s="339"/>
      <c r="C719" s="339"/>
      <c r="D719" s="339"/>
      <c r="E719" s="339"/>
      <c r="F719" s="339"/>
      <c r="G719" s="339"/>
      <c r="H719" s="339"/>
      <c r="I719" s="339"/>
    </row>
    <row r="720" spans="2:9" s="412" customFormat="1" ht="15.75" customHeight="1">
      <c r="B720" s="339"/>
      <c r="C720" s="339"/>
      <c r="D720" s="339"/>
      <c r="E720" s="339"/>
      <c r="F720" s="339"/>
      <c r="G720" s="339"/>
      <c r="H720" s="339"/>
      <c r="I720" s="339"/>
    </row>
    <row r="721" spans="2:9" s="412" customFormat="1" ht="15.75" customHeight="1">
      <c r="B721" s="339"/>
      <c r="C721" s="339"/>
      <c r="D721" s="339"/>
      <c r="E721" s="339"/>
      <c r="F721" s="339"/>
      <c r="G721" s="339"/>
      <c r="H721" s="339"/>
      <c r="I721" s="339"/>
    </row>
    <row r="722" spans="2:9" s="412" customFormat="1" ht="15.75" customHeight="1">
      <c r="B722" s="339"/>
      <c r="C722" s="339"/>
      <c r="D722" s="339"/>
      <c r="E722" s="339"/>
      <c r="F722" s="339"/>
      <c r="G722" s="339"/>
      <c r="H722" s="339"/>
      <c r="I722" s="339"/>
    </row>
    <row r="723" spans="2:9" s="412" customFormat="1" ht="15.75" customHeight="1">
      <c r="B723" s="339"/>
      <c r="C723" s="339"/>
      <c r="D723" s="339"/>
      <c r="E723" s="339"/>
      <c r="F723" s="339"/>
      <c r="G723" s="339"/>
      <c r="H723" s="339"/>
      <c r="I723" s="339"/>
    </row>
    <row r="724" spans="2:9" s="412" customFormat="1" ht="15.75" customHeight="1">
      <c r="B724" s="339"/>
      <c r="C724" s="339"/>
      <c r="D724" s="339"/>
      <c r="E724" s="339"/>
      <c r="F724" s="339"/>
      <c r="G724" s="339"/>
      <c r="H724" s="339"/>
      <c r="I724" s="339"/>
    </row>
    <row r="725" spans="2:9" s="412" customFormat="1" ht="15.75" customHeight="1">
      <c r="B725" s="339"/>
      <c r="C725" s="339"/>
      <c r="D725" s="339"/>
      <c r="E725" s="339"/>
      <c r="F725" s="339"/>
      <c r="G725" s="339"/>
      <c r="H725" s="339"/>
      <c r="I725" s="339"/>
    </row>
    <row r="726" spans="2:9" s="412" customFormat="1" ht="15.75" customHeight="1">
      <c r="B726" s="339"/>
      <c r="C726" s="339"/>
      <c r="D726" s="339"/>
      <c r="E726" s="339"/>
      <c r="F726" s="339"/>
      <c r="G726" s="339"/>
      <c r="H726" s="339"/>
      <c r="I726" s="339"/>
    </row>
    <row r="727" spans="2:9" s="412" customFormat="1" ht="15.75" customHeight="1">
      <c r="B727" s="339"/>
      <c r="C727" s="339"/>
      <c r="D727" s="339"/>
      <c r="E727" s="339"/>
      <c r="F727" s="339"/>
      <c r="G727" s="339"/>
      <c r="H727" s="339"/>
      <c r="I727" s="339"/>
    </row>
    <row r="728" spans="2:9" s="412" customFormat="1" ht="15.75" customHeight="1">
      <c r="B728" s="339"/>
      <c r="C728" s="339"/>
      <c r="D728" s="339"/>
      <c r="E728" s="339"/>
      <c r="F728" s="339"/>
      <c r="G728" s="339"/>
      <c r="H728" s="339"/>
      <c r="I728" s="339"/>
    </row>
    <row r="729" spans="2:9" s="412" customFormat="1" ht="15.75" customHeight="1">
      <c r="B729" s="339"/>
      <c r="C729" s="339"/>
      <c r="D729" s="339"/>
      <c r="E729" s="339"/>
      <c r="F729" s="339"/>
      <c r="G729" s="339"/>
      <c r="H729" s="339"/>
      <c r="I729" s="339"/>
    </row>
    <row r="730" spans="2:9" s="412" customFormat="1" ht="15.75" customHeight="1">
      <c r="B730" s="339"/>
      <c r="C730" s="339"/>
      <c r="D730" s="339"/>
      <c r="E730" s="339"/>
      <c r="F730" s="339"/>
      <c r="G730" s="339"/>
      <c r="H730" s="339"/>
      <c r="I730" s="339"/>
    </row>
    <row r="731" spans="2:9" s="412" customFormat="1" ht="15.75" customHeight="1">
      <c r="B731" s="339"/>
      <c r="C731" s="339"/>
      <c r="D731" s="339"/>
      <c r="E731" s="339"/>
      <c r="F731" s="339"/>
      <c r="G731" s="339"/>
      <c r="H731" s="339"/>
      <c r="I731" s="339"/>
    </row>
    <row r="732" spans="2:9" s="412" customFormat="1" ht="15.75" customHeight="1">
      <c r="B732" s="339"/>
      <c r="C732" s="339"/>
      <c r="D732" s="339"/>
      <c r="E732" s="339"/>
      <c r="F732" s="339"/>
      <c r="G732" s="339"/>
      <c r="H732" s="339"/>
      <c r="I732" s="339"/>
    </row>
    <row r="733" spans="2:9" s="412" customFormat="1" ht="15.75" customHeight="1">
      <c r="B733" s="339"/>
      <c r="C733" s="339"/>
      <c r="D733" s="339"/>
      <c r="E733" s="339"/>
      <c r="F733" s="339"/>
      <c r="G733" s="339"/>
      <c r="H733" s="339"/>
      <c r="I733" s="339"/>
    </row>
    <row r="734" spans="2:9" s="412" customFormat="1" ht="15.75" customHeight="1">
      <c r="B734" s="339"/>
      <c r="C734" s="339"/>
      <c r="D734" s="339"/>
      <c r="E734" s="339"/>
      <c r="F734" s="339"/>
      <c r="G734" s="339"/>
      <c r="H734" s="339"/>
      <c r="I734" s="339"/>
    </row>
    <row r="735" spans="2:9" s="412" customFormat="1" ht="15.75" customHeight="1">
      <c r="B735" s="339"/>
      <c r="C735" s="339"/>
      <c r="D735" s="339"/>
      <c r="E735" s="339"/>
      <c r="F735" s="339"/>
      <c r="G735" s="339"/>
      <c r="H735" s="339"/>
      <c r="I735" s="339"/>
    </row>
    <row r="736" spans="2:9" s="412" customFormat="1" ht="15.75" customHeight="1">
      <c r="B736" s="339"/>
      <c r="C736" s="339"/>
      <c r="D736" s="339"/>
      <c r="E736" s="339"/>
      <c r="F736" s="339"/>
      <c r="G736" s="339"/>
      <c r="H736" s="339"/>
      <c r="I736" s="339"/>
    </row>
    <row r="737" spans="2:9" s="412" customFormat="1" ht="15.75" customHeight="1">
      <c r="B737" s="339"/>
      <c r="C737" s="339"/>
      <c r="D737" s="339"/>
      <c r="E737" s="339"/>
      <c r="F737" s="339"/>
      <c r="G737" s="339"/>
      <c r="H737" s="339"/>
      <c r="I737" s="339"/>
    </row>
    <row r="738" spans="2:9" s="412" customFormat="1" ht="15.75" customHeight="1">
      <c r="B738" s="339"/>
      <c r="C738" s="339"/>
      <c r="D738" s="339"/>
      <c r="E738" s="339"/>
      <c r="F738" s="339"/>
      <c r="G738" s="339"/>
      <c r="H738" s="339"/>
      <c r="I738" s="339"/>
    </row>
    <row r="739" spans="2:9" s="412" customFormat="1" ht="15.75" customHeight="1">
      <c r="B739" s="339"/>
      <c r="C739" s="339"/>
      <c r="D739" s="339"/>
      <c r="E739" s="339"/>
      <c r="F739" s="339"/>
      <c r="G739" s="339"/>
      <c r="H739" s="339"/>
      <c r="I739" s="339"/>
    </row>
    <row r="740" spans="2:9" s="412" customFormat="1" ht="15.75" customHeight="1">
      <c r="B740" s="339"/>
      <c r="C740" s="339"/>
      <c r="D740" s="339"/>
      <c r="E740" s="339"/>
      <c r="F740" s="339"/>
      <c r="G740" s="339"/>
      <c r="H740" s="339"/>
      <c r="I740" s="339"/>
    </row>
    <row r="741" spans="2:9" s="412" customFormat="1" ht="15.75" customHeight="1">
      <c r="B741" s="339"/>
      <c r="C741" s="339"/>
      <c r="D741" s="339"/>
      <c r="E741" s="339"/>
      <c r="F741" s="339"/>
      <c r="G741" s="339"/>
      <c r="H741" s="339"/>
      <c r="I741" s="339"/>
    </row>
    <row r="742" spans="2:9" s="412" customFormat="1" ht="15.75" customHeight="1">
      <c r="B742" s="339"/>
      <c r="C742" s="339"/>
      <c r="D742" s="339"/>
      <c r="E742" s="339"/>
      <c r="F742" s="339"/>
      <c r="G742" s="339"/>
      <c r="H742" s="339"/>
      <c r="I742" s="339"/>
    </row>
    <row r="743" spans="2:9" s="412" customFormat="1" ht="15.75" customHeight="1">
      <c r="B743" s="339"/>
      <c r="C743" s="339"/>
      <c r="D743" s="339"/>
      <c r="E743" s="339"/>
      <c r="F743" s="339"/>
      <c r="G743" s="339"/>
      <c r="H743" s="339"/>
      <c r="I743" s="339"/>
    </row>
    <row r="744" spans="2:9" s="412" customFormat="1" ht="15.75" customHeight="1">
      <c r="B744" s="339"/>
      <c r="C744" s="339"/>
      <c r="D744" s="339"/>
      <c r="E744" s="339"/>
      <c r="F744" s="339"/>
      <c r="G744" s="339"/>
      <c r="H744" s="339"/>
      <c r="I744" s="339"/>
    </row>
    <row r="745" spans="2:9" s="412" customFormat="1" ht="15.75" customHeight="1">
      <c r="B745" s="339"/>
      <c r="C745" s="339"/>
      <c r="D745" s="339"/>
      <c r="E745" s="339"/>
      <c r="F745" s="339"/>
      <c r="G745" s="339"/>
      <c r="H745" s="339"/>
      <c r="I745" s="339"/>
    </row>
    <row r="746" spans="2:9" s="412" customFormat="1" ht="15.75" customHeight="1">
      <c r="B746" s="339"/>
      <c r="C746" s="339"/>
      <c r="D746" s="339"/>
      <c r="E746" s="339"/>
      <c r="F746" s="339"/>
      <c r="G746" s="339"/>
      <c r="H746" s="339"/>
      <c r="I746" s="339"/>
    </row>
    <row r="747" spans="2:9" s="412" customFormat="1" ht="15.75" customHeight="1">
      <c r="B747" s="339"/>
      <c r="C747" s="339"/>
      <c r="D747" s="339"/>
      <c r="E747" s="339"/>
      <c r="F747" s="339"/>
      <c r="G747" s="339"/>
      <c r="H747" s="339"/>
      <c r="I747" s="339"/>
    </row>
    <row r="748" spans="2:9" s="412" customFormat="1" ht="15.75" customHeight="1">
      <c r="B748" s="339"/>
      <c r="C748" s="339"/>
      <c r="D748" s="339"/>
      <c r="E748" s="339"/>
      <c r="F748" s="339"/>
      <c r="G748" s="339"/>
      <c r="H748" s="339"/>
      <c r="I748" s="339"/>
    </row>
    <row r="749" spans="2:9" s="412" customFormat="1" ht="15.75" customHeight="1">
      <c r="B749" s="339"/>
      <c r="C749" s="339"/>
      <c r="D749" s="339"/>
      <c r="E749" s="339"/>
      <c r="F749" s="339"/>
      <c r="G749" s="339"/>
      <c r="H749" s="339"/>
      <c r="I749" s="339"/>
    </row>
    <row r="750" spans="2:9" s="412" customFormat="1" ht="15.75" customHeight="1">
      <c r="B750" s="339"/>
      <c r="C750" s="339"/>
      <c r="D750" s="339"/>
      <c r="E750" s="339"/>
      <c r="F750" s="339"/>
      <c r="G750" s="339"/>
      <c r="H750" s="339"/>
      <c r="I750" s="339"/>
    </row>
    <row r="751" spans="2:9" s="412" customFormat="1" ht="15.75" customHeight="1">
      <c r="B751" s="339"/>
      <c r="C751" s="339"/>
      <c r="D751" s="339"/>
      <c r="E751" s="339"/>
      <c r="F751" s="339"/>
      <c r="G751" s="339"/>
      <c r="H751" s="339"/>
      <c r="I751" s="339"/>
    </row>
    <row r="752" spans="2:9" s="412" customFormat="1" ht="15.75" customHeight="1">
      <c r="B752" s="339"/>
      <c r="C752" s="339"/>
      <c r="D752" s="339"/>
      <c r="E752" s="339"/>
      <c r="F752" s="339"/>
      <c r="G752" s="339"/>
      <c r="H752" s="339"/>
      <c r="I752" s="339"/>
    </row>
    <row r="753" spans="2:9" s="412" customFormat="1" ht="15.75" customHeight="1">
      <c r="B753" s="339"/>
      <c r="C753" s="339"/>
      <c r="D753" s="339"/>
      <c r="E753" s="339"/>
      <c r="F753" s="339"/>
      <c r="G753" s="339"/>
      <c r="H753" s="339"/>
      <c r="I753" s="339"/>
    </row>
    <row r="754" spans="2:9" s="412" customFormat="1" ht="15.75" customHeight="1">
      <c r="B754" s="339"/>
      <c r="C754" s="339"/>
      <c r="D754" s="339"/>
      <c r="E754" s="339"/>
      <c r="F754" s="339"/>
      <c r="G754" s="339"/>
      <c r="H754" s="339"/>
      <c r="I754" s="339"/>
    </row>
    <row r="755" spans="2:9" s="412" customFormat="1" ht="15.75" customHeight="1">
      <c r="B755" s="339"/>
      <c r="C755" s="339"/>
      <c r="D755" s="339"/>
      <c r="E755" s="339"/>
      <c r="F755" s="339"/>
      <c r="G755" s="339"/>
      <c r="H755" s="339"/>
      <c r="I755" s="339"/>
    </row>
    <row r="756" spans="2:9" s="412" customFormat="1" ht="15.75" customHeight="1">
      <c r="B756" s="339"/>
      <c r="C756" s="339"/>
      <c r="D756" s="339"/>
      <c r="E756" s="339"/>
      <c r="F756" s="339"/>
      <c r="G756" s="339"/>
      <c r="H756" s="339"/>
      <c r="I756" s="339"/>
    </row>
    <row r="757" spans="2:9" s="412" customFormat="1" ht="15.75" customHeight="1">
      <c r="B757" s="339"/>
      <c r="C757" s="339"/>
      <c r="D757" s="339"/>
      <c r="E757" s="339"/>
      <c r="F757" s="339"/>
      <c r="G757" s="339"/>
      <c r="H757" s="339"/>
      <c r="I757" s="339"/>
    </row>
    <row r="758" spans="2:9" s="412" customFormat="1" ht="15.75" customHeight="1">
      <c r="B758" s="339"/>
      <c r="C758" s="339"/>
      <c r="D758" s="339"/>
      <c r="E758" s="339"/>
      <c r="F758" s="339"/>
      <c r="G758" s="339"/>
      <c r="H758" s="339"/>
      <c r="I758" s="339"/>
    </row>
    <row r="759" spans="2:9" s="412" customFormat="1" ht="15.75" customHeight="1">
      <c r="B759" s="339"/>
      <c r="C759" s="339"/>
      <c r="D759" s="339"/>
      <c r="E759" s="339"/>
      <c r="F759" s="339"/>
      <c r="G759" s="339"/>
      <c r="H759" s="339"/>
      <c r="I759" s="339"/>
    </row>
    <row r="760" spans="2:9" s="412" customFormat="1" ht="15.75" customHeight="1">
      <c r="B760" s="339"/>
      <c r="C760" s="339"/>
      <c r="D760" s="339"/>
      <c r="E760" s="339"/>
      <c r="F760" s="339"/>
      <c r="G760" s="339"/>
      <c r="H760" s="339"/>
      <c r="I760" s="339"/>
    </row>
    <row r="761" spans="2:9" s="412" customFormat="1" ht="15.75" customHeight="1">
      <c r="B761" s="339"/>
      <c r="C761" s="339"/>
      <c r="D761" s="339"/>
      <c r="E761" s="339"/>
      <c r="F761" s="339"/>
      <c r="G761" s="339"/>
      <c r="H761" s="339"/>
      <c r="I761" s="339"/>
    </row>
    <row r="762" spans="2:9" s="412" customFormat="1" ht="15.75" customHeight="1">
      <c r="B762" s="339"/>
      <c r="C762" s="339"/>
      <c r="D762" s="339"/>
      <c r="E762" s="339"/>
      <c r="F762" s="339"/>
      <c r="G762" s="339"/>
      <c r="H762" s="339"/>
      <c r="I762" s="339"/>
    </row>
    <row r="763" spans="2:9" s="412" customFormat="1" ht="15.75" customHeight="1">
      <c r="B763" s="339"/>
      <c r="C763" s="339"/>
      <c r="D763" s="339"/>
      <c r="E763" s="339"/>
      <c r="F763" s="339"/>
      <c r="G763" s="339"/>
      <c r="H763" s="339"/>
      <c r="I763" s="339"/>
    </row>
    <row r="764" spans="2:9" s="412" customFormat="1" ht="15.75" customHeight="1">
      <c r="B764" s="339"/>
      <c r="C764" s="339"/>
      <c r="D764" s="339"/>
      <c r="E764" s="339"/>
      <c r="F764" s="339"/>
      <c r="G764" s="339"/>
      <c r="H764" s="339"/>
      <c r="I764" s="339"/>
    </row>
    <row r="765" spans="2:9" s="412" customFormat="1" ht="15.75" customHeight="1">
      <c r="B765" s="339"/>
      <c r="C765" s="339"/>
      <c r="D765" s="339"/>
      <c r="E765" s="339"/>
      <c r="F765" s="339"/>
      <c r="G765" s="339"/>
      <c r="H765" s="339"/>
      <c r="I765" s="339"/>
    </row>
    <row r="766" spans="2:9" s="412" customFormat="1" ht="15.75" customHeight="1">
      <c r="B766" s="339"/>
      <c r="C766" s="339"/>
      <c r="D766" s="339"/>
      <c r="E766" s="339"/>
      <c r="F766" s="339"/>
      <c r="G766" s="339"/>
      <c r="H766" s="339"/>
      <c r="I766" s="339"/>
    </row>
    <row r="767" spans="2:9" s="412" customFormat="1" ht="15.75" customHeight="1">
      <c r="B767" s="339"/>
      <c r="C767" s="339"/>
      <c r="D767" s="339"/>
      <c r="E767" s="339"/>
      <c r="F767" s="339"/>
      <c r="G767" s="339"/>
      <c r="H767" s="339"/>
      <c r="I767" s="339"/>
    </row>
    <row r="768" spans="2:9" s="412" customFormat="1" ht="15.75" customHeight="1">
      <c r="B768" s="339"/>
      <c r="C768" s="339"/>
      <c r="D768" s="339"/>
      <c r="E768" s="339"/>
      <c r="F768" s="339"/>
      <c r="G768" s="339"/>
      <c r="H768" s="339"/>
      <c r="I768" s="339"/>
    </row>
    <row r="769" spans="2:9" s="412" customFormat="1" ht="15.75" customHeight="1">
      <c r="B769" s="339"/>
      <c r="C769" s="339"/>
      <c r="D769" s="339"/>
      <c r="E769" s="339"/>
      <c r="F769" s="339"/>
      <c r="G769" s="339"/>
      <c r="H769" s="339"/>
      <c r="I769" s="339"/>
    </row>
    <row r="770" spans="2:9" s="412" customFormat="1" ht="15.75" customHeight="1">
      <c r="B770" s="339"/>
      <c r="C770" s="339"/>
      <c r="D770" s="339"/>
      <c r="E770" s="339"/>
      <c r="F770" s="339"/>
      <c r="G770" s="339"/>
      <c r="H770" s="339"/>
      <c r="I770" s="339"/>
    </row>
    <row r="771" spans="2:9" s="412" customFormat="1" ht="15.75" customHeight="1">
      <c r="B771" s="339"/>
      <c r="C771" s="339"/>
      <c r="D771" s="339"/>
      <c r="E771" s="339"/>
      <c r="F771" s="339"/>
      <c r="G771" s="339"/>
      <c r="H771" s="339"/>
      <c r="I771" s="339"/>
    </row>
    <row r="772" spans="2:9" s="412" customFormat="1" ht="15.75" customHeight="1">
      <c r="B772" s="339"/>
      <c r="C772" s="339"/>
      <c r="D772" s="339"/>
      <c r="E772" s="339"/>
      <c r="F772" s="339"/>
      <c r="G772" s="339"/>
      <c r="H772" s="339"/>
      <c r="I772" s="339"/>
    </row>
    <row r="773" spans="2:9" s="412" customFormat="1" ht="15.75" customHeight="1">
      <c r="B773" s="339"/>
      <c r="C773" s="339"/>
      <c r="D773" s="339"/>
      <c r="E773" s="339"/>
      <c r="F773" s="339"/>
      <c r="G773" s="339"/>
      <c r="H773" s="339"/>
      <c r="I773" s="339"/>
    </row>
    <row r="774" spans="2:9" s="412" customFormat="1" ht="15.75" customHeight="1">
      <c r="B774" s="339"/>
      <c r="C774" s="339"/>
      <c r="D774" s="339"/>
      <c r="E774" s="339"/>
      <c r="F774" s="339"/>
      <c r="G774" s="339"/>
      <c r="H774" s="339"/>
      <c r="I774" s="339"/>
    </row>
    <row r="775" spans="2:9" s="412" customFormat="1" ht="15.75" customHeight="1">
      <c r="B775" s="339"/>
      <c r="C775" s="339"/>
      <c r="D775" s="339"/>
      <c r="E775" s="339"/>
      <c r="F775" s="339"/>
      <c r="G775" s="339"/>
      <c r="H775" s="339"/>
      <c r="I775" s="339"/>
    </row>
    <row r="776" spans="2:9" s="412" customFormat="1" ht="15.75" customHeight="1">
      <c r="B776" s="339"/>
      <c r="C776" s="339"/>
      <c r="D776" s="339"/>
      <c r="E776" s="339"/>
      <c r="F776" s="339"/>
      <c r="G776" s="339"/>
      <c r="H776" s="339"/>
      <c r="I776" s="339"/>
    </row>
    <row r="777" spans="2:9" s="412" customFormat="1" ht="15.75" customHeight="1">
      <c r="B777" s="339"/>
      <c r="C777" s="339"/>
      <c r="D777" s="339"/>
      <c r="E777" s="339"/>
      <c r="F777" s="339"/>
      <c r="G777" s="339"/>
      <c r="H777" s="339"/>
      <c r="I777" s="339"/>
    </row>
    <row r="778" spans="2:9" s="412" customFormat="1" ht="15.75" customHeight="1">
      <c r="B778" s="339"/>
      <c r="C778" s="339"/>
      <c r="D778" s="339"/>
      <c r="E778" s="339"/>
      <c r="F778" s="339"/>
      <c r="G778" s="339"/>
      <c r="H778" s="339"/>
      <c r="I778" s="339"/>
    </row>
    <row r="779" spans="2:9" s="412" customFormat="1" ht="15.75" customHeight="1">
      <c r="B779" s="339"/>
      <c r="C779" s="339"/>
      <c r="D779" s="339"/>
      <c r="E779" s="339"/>
      <c r="F779" s="339"/>
      <c r="G779" s="339"/>
      <c r="H779" s="339"/>
      <c r="I779" s="339"/>
    </row>
    <row r="780" spans="2:9" s="412" customFormat="1" ht="15.75" customHeight="1">
      <c r="B780" s="339"/>
      <c r="C780" s="339"/>
      <c r="D780" s="339"/>
      <c r="E780" s="339"/>
      <c r="F780" s="339"/>
      <c r="G780" s="339"/>
      <c r="H780" s="339"/>
      <c r="I780" s="339"/>
    </row>
    <row r="781" spans="2:9" s="412" customFormat="1" ht="15.75" customHeight="1">
      <c r="B781" s="339"/>
      <c r="C781" s="339"/>
      <c r="D781" s="339"/>
      <c r="E781" s="339"/>
      <c r="F781" s="339"/>
      <c r="G781" s="339"/>
      <c r="H781" s="339"/>
      <c r="I781" s="339"/>
    </row>
    <row r="782" spans="2:9" s="412" customFormat="1" ht="15.75" customHeight="1">
      <c r="B782" s="339"/>
      <c r="C782" s="339"/>
      <c r="D782" s="339"/>
      <c r="E782" s="339"/>
      <c r="F782" s="339"/>
      <c r="G782" s="339"/>
      <c r="H782" s="339"/>
      <c r="I782" s="339"/>
    </row>
    <row r="783" spans="2:9" s="412" customFormat="1" ht="15.75" customHeight="1">
      <c r="B783" s="339"/>
      <c r="C783" s="339"/>
      <c r="D783" s="339"/>
      <c r="E783" s="339"/>
      <c r="F783" s="339"/>
      <c r="G783" s="339"/>
      <c r="H783" s="339"/>
      <c r="I783" s="339"/>
    </row>
  </sheetData>
  <sheetProtection algorithmName="SHA-512" hashValue="703EpfUSO+Z785AHqCnUoeCZOLmvkwcxZ6IgDlwEFQua8R5qRE98tT+LCLuynfWbgtHW4Xec/Cm45WndM3jKXA==" saltValue="ZDRXWhv3+cKgtpBsKTSonQ==" spinCount="100000" sheet="1" objects="1" scenarios="1" selectLockedCells="1"/>
  <mergeCells count="22">
    <mergeCell ref="D21:J21"/>
    <mergeCell ref="E22:J22"/>
    <mergeCell ref="H27:I27"/>
    <mergeCell ref="H30:J30"/>
    <mergeCell ref="E13:F13"/>
    <mergeCell ref="D15:J15"/>
    <mergeCell ref="D16:I16"/>
    <mergeCell ref="D17:I17"/>
    <mergeCell ref="D18:I18"/>
    <mergeCell ref="D20:J20"/>
    <mergeCell ref="D7:J7"/>
    <mergeCell ref="D8:J8"/>
    <mergeCell ref="D9:J9"/>
    <mergeCell ref="E10:F10"/>
    <mergeCell ref="E11:F11"/>
    <mergeCell ref="E12:F12"/>
    <mergeCell ref="C2:J2"/>
    <mergeCell ref="I3:J3"/>
    <mergeCell ref="E4:I4"/>
    <mergeCell ref="E5:I5"/>
    <mergeCell ref="D6:F6"/>
    <mergeCell ref="G6:H6"/>
  </mergeCells>
  <phoneticPr fontId="4"/>
  <dataValidations count="10">
    <dataValidation imeMode="hiragana" allowBlank="1" showInputMessage="1" sqref="H13:I13" xr:uid="{6E48A761-D737-4988-8054-20719F46DD2C}"/>
    <dataValidation type="date" imeMode="disabled" allowBlank="1" showInputMessage="1" promptTitle="西暦で記入してください。" prompt="_x000a_例：「2000/01/01」_x000a_（表示は2000年1月1日となります）" sqref="D6" xr:uid="{9BA9DC6C-7F37-4524-9E8A-F0E75FB4F894}">
      <formula1>7306</formula1>
      <formula2>73050</formula2>
    </dataValidation>
    <dataValidation imeMode="hiragana" allowBlank="1" showInputMessage="1" showErrorMessage="1" sqref="J4 E4:E5 D10:D14 J11:J13 G11:G13 D16 D20:D22 H10 E10:E13" xr:uid="{CC5F557E-A6BB-411B-8EEF-1AB4B4CF17AC}"/>
    <dataValidation imeMode="off" allowBlank="1" showInputMessage="1" showErrorMessage="1" sqref="J16:J18" xr:uid="{2B410426-52BD-4F6C-AC60-A7090BED22FB}"/>
    <dataValidation imeMode="halfKatakana" allowBlank="1" showInputMessage="1" showErrorMessage="1" sqref="J5" xr:uid="{1A4257C4-AD39-4AE8-A4E2-02B56324D9EA}"/>
    <dataValidation type="date" imeMode="disabled" allowBlank="1" showInputMessage="1" showErrorMessage="1" sqref="I6:J6 G6" xr:uid="{4AC1ABF7-A158-41FC-AF12-14D8F4085EE8}">
      <formula1>7306</formula1>
      <formula2>73050</formula2>
    </dataValidation>
    <dataValidation type="textLength" imeMode="hiragana" allowBlank="1" showInputMessage="1" showErrorMessage="1" sqref="H11:I12" xr:uid="{947D995D-32C9-4BC2-BCF5-3B3DD7E45353}">
      <formula1>0</formula1>
      <formula2>15</formula2>
    </dataValidation>
    <dataValidation imeMode="hiragana" allowBlank="1" showInputMessage="1" showErrorMessage="1" prompt="勤務先の名称を入力してください" sqref="D7:D9" xr:uid="{9DB78305-8527-4354-A591-9B61363613DC}"/>
    <dataValidation imeMode="off" allowBlank="1" showInputMessage="1" showErrorMessage="1" promptTitle="ハイフンを含めて入力してください" prompt="記入例：04-2995-3100" sqref="D17:D18" xr:uid="{108AB3FE-EABF-4BF2-8954-4849C3330E71}"/>
    <dataValidation imeMode="off" allowBlank="1" showInputMessage="1" showErrorMessage="1" promptTitle="7桁の郵便番号を記入願います。" prompt="半角でハイフンを入れてください。記入例：359-8555" sqref="D15" xr:uid="{3930B1EE-F7A5-404D-8B22-C4CDE092CFAC}"/>
  </dataValidations>
  <pageMargins left="0.59055118110236227" right="0.23622047244094491"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0" r:id="rId5" name="Check Box 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7" r:id="rId32" name="Check Box 2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8" r:id="rId33" name="Check Box 3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79" r:id="rId34" name="Check Box 3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84" r:id="rId39" name="Check Box 36">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085" r:id="rId40" name="Check Box 3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86" r:id="rId41" name="Check Box 38">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87" r:id="rId42" name="Check Box 3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88" r:id="rId43" name="Check Box 4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1" r:id="rId46" name="Check Box 4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3" r:id="rId48" name="Check Box 4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4" r:id="rId49" name="Check Box 4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5" r:id="rId50" name="Check Box 4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7" r:id="rId52" name="Check Box 4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8" r:id="rId53" name="Check Box 5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099" r:id="rId54" name="Check Box 51">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0" r:id="rId55" name="Check Box 5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1" r:id="rId56" name="Check Box 53">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2" r:id="rId57" name="Check Box 5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3" r:id="rId58" name="Check Box 55">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4" r:id="rId59" name="Check Box 5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5" r:id="rId60" name="Check Box 57">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6" r:id="rId61" name="Check Box 5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7" r:id="rId62" name="Check Box 59">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8" r:id="rId63" name="Check Box 60">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09" r:id="rId64" name="Check Box 61">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0" r:id="rId65" name="Check Box 62">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1" r:id="rId66" name="Check Box 63">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2" r:id="rId67" name="Check Box 64">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3" r:id="rId68" name="Check Box 65">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4" r:id="rId69" name="Check Box 66">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macro="[0]!NoMove"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6" r:id="rId71" name="Check Box 68">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7" r:id="rId72" name="Check Box 69">
              <controlPr defaultSize="0" autoFill="0" autoLine="0" autoPict="0" altText="15条医師　項目使用">
                <anchor moveWithCells="1">
                  <from>
                    <xdr:col>10</xdr:col>
                    <xdr:colOff>0</xdr:colOff>
                    <xdr:row>0</xdr:row>
                    <xdr:rowOff>0</xdr:rowOff>
                  </from>
                  <to>
                    <xdr:col>15</xdr:col>
                    <xdr:colOff>209550</xdr:colOff>
                    <xdr:row>0</xdr:row>
                    <xdr:rowOff>0</xdr:rowOff>
                  </to>
                </anchor>
              </controlPr>
            </control>
          </mc:Choice>
        </mc:AlternateContent>
        <mc:AlternateContent xmlns:mc="http://schemas.openxmlformats.org/markup-compatibility/2006">
          <mc:Choice Requires="x14">
            <control shapeId="2118" r:id="rId73" name="Check Box 7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19" r:id="rId74" name="Check Box 7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0" r:id="rId75" name="Check Box 7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1" r:id="rId76" name="Check Box 7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2" r:id="rId77" name="Check Box 7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3" r:id="rId78" name="Check Box 7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4" r:id="rId79" name="Check Box 7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5" r:id="rId80" name="Check Box 7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6" r:id="rId81" name="Check Box 7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7" r:id="rId82" name="Check Box 7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8" r:id="rId83" name="Check Box 8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29" r:id="rId84" name="Check Box 8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0" r:id="rId85" name="Check Box 8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1" r:id="rId86" name="Check Box 8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2" r:id="rId87" name="Check Box 8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3" r:id="rId88" name="Check Box 8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4" r:id="rId89" name="Check Box 8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5" r:id="rId90" name="Check Box 8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6" r:id="rId91" name="Check Box 8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7" r:id="rId92" name="Check Box 8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8" r:id="rId93" name="Check Box 9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39" r:id="rId94" name="Check Box 9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0" r:id="rId95" name="Check Box 9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1" r:id="rId96" name="Check Box 9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2" r:id="rId97" name="Check Box 9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3" r:id="rId98" name="Check Box 9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4" r:id="rId99" name="Check Box 9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5" r:id="rId100" name="Check Box 9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6" r:id="rId101" name="Check Box 9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7" r:id="rId102" name="Check Box 9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8" r:id="rId103" name="Check Box 10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49" r:id="rId104" name="Check Box 10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0" r:id="rId105" name="Check Box 10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1" r:id="rId106" name="Check Box 10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2" r:id="rId107" name="Check Box 10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3" r:id="rId108" name="Check Box 10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4" r:id="rId109" name="Check Box 10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5" r:id="rId110" name="Check Box 10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6" r:id="rId111" name="Check Box 10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7" r:id="rId112" name="Check Box 10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8" r:id="rId113" name="Check Box 110">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59" r:id="rId114" name="Check Box 111">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0" r:id="rId115" name="Check Box 112">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1" r:id="rId116" name="Check Box 113">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2" r:id="rId117" name="Check Box 114">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3" r:id="rId118" name="Check Box 115">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4" r:id="rId119" name="Check Box 116">
              <controlPr defaultSize="0" autoFill="0" autoLine="0" autoPict="0" macro="[0]!NoMove"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5" r:id="rId120" name="Check Box 117">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6" r:id="rId121" name="Check Box 118">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mc:AlternateContent xmlns:mc="http://schemas.openxmlformats.org/markup-compatibility/2006">
          <mc:Choice Requires="x14">
            <control shapeId="2167" r:id="rId122" name="Check Box 119">
              <controlPr defaultSize="0" autoFill="0" autoLine="0" autoPict="0" altText="15条医師　項目使用">
                <anchor moveWithCells="1">
                  <from>
                    <xdr:col>5</xdr:col>
                    <xdr:colOff>476250</xdr:colOff>
                    <xdr:row>0</xdr:row>
                    <xdr:rowOff>0</xdr:rowOff>
                  </from>
                  <to>
                    <xdr:col>7</xdr:col>
                    <xdr:colOff>219075</xdr:colOff>
                    <xdr:row>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入力フォーム</vt:lpstr>
      <vt:lpstr>推薦状</vt:lpstr>
      <vt:lpstr>推薦状!Print_Area</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2025-05-09T01:52:18Z</dcterms:created>
  <dcterms:modified xsi:type="dcterms:W3CDTF">2025-05-09T01:52:59Z</dcterms:modified>
</cp:coreProperties>
</file>