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教官\"/>
    </mc:Choice>
  </mc:AlternateContent>
  <xr:revisionPtr revIDLastSave="0" documentId="8_{EB03D4B3-A64F-4750-9860-759DEC6FF8E0}" xr6:coauthVersionLast="47" xr6:coauthVersionMax="47" xr10:uidLastSave="{00000000-0000-0000-0000-000000000000}"/>
  <workbookProtection lockStructure="1"/>
  <bookViews>
    <workbookView xWindow="840" yWindow="630" windowWidth="18330" windowHeight="13980" xr2:uid="{783B25C3-4DF8-4CD8-B03F-F20302E1E889}"/>
  </bookViews>
  <sheets>
    <sheet name="入力フォーム" sheetId="1" r:id="rId1"/>
    <sheet name="推薦状" sheetId="2" r:id="rId2"/>
  </sheets>
  <definedNames>
    <definedName name="_xlnm.Print_Area" localSheetId="1">推薦状!$A$1:$J$31</definedName>
    <definedName name="_xlnm.Print_Area" localSheetId="0">入力フォーム!$A$1:$K$86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 l="1"/>
  <c r="C24" i="2"/>
  <c r="E22" i="2"/>
  <c r="D21" i="2"/>
  <c r="C21" i="2"/>
  <c r="D20" i="2"/>
  <c r="C20" i="2"/>
  <c r="C19" i="2"/>
  <c r="J18" i="2"/>
  <c r="D18" i="2"/>
  <c r="J17" i="2"/>
  <c r="D17" i="2"/>
  <c r="J16" i="2"/>
  <c r="D16" i="2"/>
  <c r="D15" i="2"/>
  <c r="H13" i="2"/>
  <c r="G13" i="2"/>
  <c r="E13" i="2"/>
  <c r="D13" i="2"/>
  <c r="C13" i="2"/>
  <c r="E12" i="2"/>
  <c r="C12" i="2"/>
  <c r="E11" i="2"/>
  <c r="C11" i="2"/>
  <c r="H10" i="2"/>
  <c r="E10" i="2"/>
  <c r="D9" i="2"/>
  <c r="C9" i="2"/>
  <c r="D8" i="2"/>
  <c r="C8" i="2"/>
  <c r="D7" i="2"/>
  <c r="L6" i="2"/>
  <c r="D6" i="2"/>
  <c r="G6" i="2" s="1"/>
  <c r="L5" i="2"/>
  <c r="E5" i="2"/>
  <c r="E4" i="2"/>
  <c r="C2" i="2"/>
  <c r="K150" i="1"/>
  <c r="K137" i="1"/>
  <c r="N103" i="1"/>
  <c r="N102" i="1"/>
  <c r="N101" i="1"/>
  <c r="N95" i="1"/>
  <c r="CJ3" i="1" s="1"/>
  <c r="N94" i="1"/>
  <c r="N93" i="1"/>
  <c r="N92" i="1"/>
  <c r="N91" i="1"/>
  <c r="N90" i="1"/>
  <c r="N89" i="1"/>
  <c r="N88" i="1"/>
  <c r="N87" i="1"/>
  <c r="CB3" i="1" s="1"/>
  <c r="N86" i="1"/>
  <c r="N84" i="1"/>
  <c r="C84" i="1"/>
  <c r="N83" i="1"/>
  <c r="N82" i="1"/>
  <c r="C82" i="1"/>
  <c r="N81" i="1"/>
  <c r="BV3" i="1" s="1"/>
  <c r="N80" i="1"/>
  <c r="BU3" i="1" s="1"/>
  <c r="N79" i="1"/>
  <c r="N78" i="1"/>
  <c r="N77" i="1"/>
  <c r="K77" i="1"/>
  <c r="N76" i="1"/>
  <c r="K76" i="1"/>
  <c r="N75" i="1"/>
  <c r="N74" i="1"/>
  <c r="BO3" i="1" s="1"/>
  <c r="N73" i="1"/>
  <c r="N72" i="1"/>
  <c r="N71" i="1"/>
  <c r="N70" i="1"/>
  <c r="N69" i="1"/>
  <c r="N68" i="1"/>
  <c r="N67" i="1"/>
  <c r="N66" i="1"/>
  <c r="BG3" i="1" s="1"/>
  <c r="N65" i="1"/>
  <c r="N64" i="1"/>
  <c r="N63" i="1"/>
  <c r="N62" i="1"/>
  <c r="N61" i="1"/>
  <c r="N60" i="1"/>
  <c r="N58" i="1"/>
  <c r="N57" i="1"/>
  <c r="AX3" i="1" s="1"/>
  <c r="N56" i="1"/>
  <c r="N55" i="1"/>
  <c r="N54" i="1"/>
  <c r="N53" i="1"/>
  <c r="N52" i="1"/>
  <c r="N51" i="1"/>
  <c r="N50" i="1"/>
  <c r="N49" i="1"/>
  <c r="AP3" i="1" s="1"/>
  <c r="N48" i="1"/>
  <c r="I48" i="1"/>
  <c r="N47" i="1"/>
  <c r="N46" i="1"/>
  <c r="Q45" i="1"/>
  <c r="A45" i="1" s="1"/>
  <c r="P45" i="1"/>
  <c r="N45" i="1"/>
  <c r="C45" i="1"/>
  <c r="Q44" i="1"/>
  <c r="P44" i="1"/>
  <c r="N44" i="1"/>
  <c r="C44" i="1"/>
  <c r="A44" i="1"/>
  <c r="Q43" i="1"/>
  <c r="A43" i="1" s="1"/>
  <c r="P43" i="1"/>
  <c r="N43" i="1"/>
  <c r="C43" i="1"/>
  <c r="N42" i="1"/>
  <c r="Q41" i="1"/>
  <c r="N41" i="1"/>
  <c r="Q40" i="1"/>
  <c r="N40" i="1"/>
  <c r="AG3" i="1" s="1"/>
  <c r="K40" i="1"/>
  <c r="Q39" i="1"/>
  <c r="N39" i="1"/>
  <c r="K39" i="1"/>
  <c r="Q38" i="1"/>
  <c r="N38" i="1"/>
  <c r="L38" i="1"/>
  <c r="Q37" i="1"/>
  <c r="N37" i="1"/>
  <c r="L37" i="1"/>
  <c r="K37" i="1"/>
  <c r="Q36" i="1"/>
  <c r="N36" i="1"/>
  <c r="N35" i="1"/>
  <c r="C35" i="1"/>
  <c r="N34" i="1"/>
  <c r="AA3" i="1" s="1"/>
  <c r="L34" i="1"/>
  <c r="K34" i="1" s="1"/>
  <c r="Q33" i="1"/>
  <c r="N33" i="1"/>
  <c r="Q32" i="1"/>
  <c r="N32" i="1"/>
  <c r="N31" i="1"/>
  <c r="X3" i="1" s="1"/>
  <c r="L31" i="1"/>
  <c r="N30" i="1"/>
  <c r="L30" i="1"/>
  <c r="Q29" i="1"/>
  <c r="N29" i="1"/>
  <c r="N28" i="1"/>
  <c r="N27" i="1"/>
  <c r="G27" i="1"/>
  <c r="Q26" i="1"/>
  <c r="N26" i="1"/>
  <c r="N25" i="1"/>
  <c r="N24" i="1"/>
  <c r="L24" i="1"/>
  <c r="N23" i="1"/>
  <c r="L23" i="1"/>
  <c r="N22" i="1"/>
  <c r="O3" i="1" s="1"/>
  <c r="N21" i="1"/>
  <c r="N3" i="1" s="1"/>
  <c r="L21" i="1"/>
  <c r="G21" i="1"/>
  <c r="N20" i="1"/>
  <c r="N19" i="1"/>
  <c r="Q18" i="1"/>
  <c r="N18" i="1"/>
  <c r="L18" i="1"/>
  <c r="Q16" i="1" s="1"/>
  <c r="Q17" i="1"/>
  <c r="N17" i="1"/>
  <c r="L17" i="1"/>
  <c r="N16" i="1"/>
  <c r="L16" i="1"/>
  <c r="Q13" i="1" s="1"/>
  <c r="Q15" i="1"/>
  <c r="N15" i="1"/>
  <c r="H3" i="1" s="1"/>
  <c r="L15" i="1"/>
  <c r="Q14" i="1"/>
  <c r="N14" i="1"/>
  <c r="L14" i="1"/>
  <c r="N13" i="1"/>
  <c r="N12" i="1"/>
  <c r="L12" i="1"/>
  <c r="N11" i="1"/>
  <c r="D3" i="1" s="1"/>
  <c r="L11" i="1"/>
  <c r="Q10" i="1" s="1"/>
  <c r="G11" i="1"/>
  <c r="S10" i="1"/>
  <c r="N10" i="1"/>
  <c r="L10" i="1"/>
  <c r="Q9" i="1"/>
  <c r="N9" i="1"/>
  <c r="B3" i="1" s="1"/>
  <c r="L9" i="1"/>
  <c r="L97" i="1" s="1"/>
  <c r="C7" i="1"/>
  <c r="CI3" i="1"/>
  <c r="CH3" i="1"/>
  <c r="CG3" i="1"/>
  <c r="CF3" i="1"/>
  <c r="CE3" i="1"/>
  <c r="CD3" i="1"/>
  <c r="CC3" i="1"/>
  <c r="CA3" i="1"/>
  <c r="BZ3" i="1"/>
  <c r="BY3" i="1"/>
  <c r="BX3" i="1"/>
  <c r="BW3" i="1"/>
  <c r="BT3" i="1"/>
  <c r="BS3" i="1"/>
  <c r="BR3" i="1"/>
  <c r="BQ3" i="1"/>
  <c r="BP3" i="1"/>
  <c r="BN3" i="1"/>
  <c r="BM3" i="1"/>
  <c r="BL3" i="1"/>
  <c r="BK3" i="1"/>
  <c r="BJ3" i="1"/>
  <c r="BI3" i="1"/>
  <c r="BH3" i="1"/>
  <c r="BF3" i="1"/>
  <c r="BE3" i="1"/>
  <c r="BD3" i="1"/>
  <c r="BC3" i="1"/>
  <c r="BB3" i="1"/>
  <c r="BA3" i="1"/>
  <c r="AZ3" i="1"/>
  <c r="AY3" i="1"/>
  <c r="AW3" i="1"/>
  <c r="AV3" i="1"/>
  <c r="AU3" i="1"/>
  <c r="AT3" i="1"/>
  <c r="AS3" i="1"/>
  <c r="AR3" i="1"/>
  <c r="AQ3" i="1"/>
  <c r="AO3" i="1"/>
  <c r="AN3" i="1"/>
  <c r="AM3" i="1"/>
  <c r="AL3" i="1"/>
  <c r="AK3" i="1"/>
  <c r="AJ3" i="1"/>
  <c r="AI3" i="1"/>
  <c r="AH3" i="1"/>
  <c r="AF3" i="1"/>
  <c r="AE3" i="1"/>
  <c r="AD3" i="1"/>
  <c r="AC3" i="1"/>
  <c r="AB3" i="1"/>
  <c r="Z3" i="1"/>
  <c r="Y3" i="1"/>
  <c r="W3" i="1"/>
  <c r="V3" i="1"/>
  <c r="U3" i="1"/>
  <c r="T3" i="1"/>
  <c r="S3" i="1"/>
  <c r="Q3" i="1"/>
  <c r="P3" i="1"/>
  <c r="M3" i="1"/>
  <c r="L3" i="1"/>
  <c r="K3" i="1"/>
  <c r="J3" i="1"/>
  <c r="I3" i="1"/>
  <c r="G3" i="1"/>
  <c r="F3" i="1"/>
  <c r="E3" i="1"/>
  <c r="C3" i="1"/>
  <c r="A3" i="1"/>
  <c r="C8" i="1" l="1"/>
  <c r="L98" i="1"/>
</calcChain>
</file>

<file path=xl/sharedStrings.xml><?xml version="1.0" encoding="utf-8"?>
<sst xmlns="http://schemas.openxmlformats.org/spreadsheetml/2006/main" count="569" uniqueCount="222">
  <si>
    <t>姓</t>
    <rPh sb="0" eb="1">
      <t>セイ</t>
    </rPh>
    <phoneticPr fontId="3"/>
  </si>
  <si>
    <t>名</t>
    <rPh sb="0" eb="1">
      <t>メイ</t>
    </rPh>
    <phoneticPr fontId="3"/>
  </si>
  <si>
    <t>姓かな</t>
    <rPh sb="0" eb="1">
      <t>セイ</t>
    </rPh>
    <phoneticPr fontId="3"/>
  </si>
  <si>
    <t>名かな</t>
    <rPh sb="0" eb="1">
      <t>ナ</t>
    </rPh>
    <phoneticPr fontId="3"/>
  </si>
  <si>
    <t>生年月日</t>
    <rPh sb="0" eb="2">
      <t>セイネン</t>
    </rPh>
    <rPh sb="2" eb="4">
      <t>ガッピ</t>
    </rPh>
    <phoneticPr fontId="3"/>
  </si>
  <si>
    <t>部署</t>
    <rPh sb="0" eb="2">
      <t>ブショ</t>
    </rPh>
    <phoneticPr fontId="3"/>
  </si>
  <si>
    <t>勤務先都道府県</t>
    <rPh sb="0" eb="7">
      <t>キンムサキトドウフケン</t>
    </rPh>
    <phoneticPr fontId="3"/>
  </si>
  <si>
    <t>勤務先名称</t>
    <rPh sb="0" eb="5">
      <t>キンムサキメイショウ</t>
    </rPh>
    <phoneticPr fontId="3"/>
  </si>
  <si>
    <t>現職種</t>
  </si>
  <si>
    <t>現職名（肩書）</t>
  </si>
  <si>
    <t>経験年</t>
    <rPh sb="0" eb="3">
      <t>ケイケンネン</t>
    </rPh>
    <phoneticPr fontId="3"/>
  </si>
  <si>
    <t>経験月</t>
    <rPh sb="0" eb="3">
      <t>ケイケンツキ</t>
    </rPh>
    <phoneticPr fontId="3"/>
  </si>
  <si>
    <t>当センターでの
過去の研修参加実績</t>
    <phoneticPr fontId="3"/>
  </si>
  <si>
    <t>修了証書　要不要</t>
    <rPh sb="0" eb="2">
      <t>シュウリョウ</t>
    </rPh>
    <rPh sb="2" eb="4">
      <t>ショウショ</t>
    </rPh>
    <rPh sb="5" eb="6">
      <t>ヨウ</t>
    </rPh>
    <rPh sb="6" eb="8">
      <t>フヨウ</t>
    </rPh>
    <phoneticPr fontId="3"/>
  </si>
  <si>
    <t>参加者情報守秘</t>
    <rPh sb="0" eb="7">
      <t>サンカシャジョウホウシュヒ</t>
    </rPh>
    <phoneticPr fontId="3"/>
  </si>
  <si>
    <t>医師免許取得年月日</t>
    <rPh sb="0" eb="6">
      <t>イシメンキョシュトク</t>
    </rPh>
    <rPh sb="6" eb="9">
      <t>ネンガッピ</t>
    </rPh>
    <phoneticPr fontId="3"/>
  </si>
  <si>
    <t>日本耳鼻咽喉科学会会員番号</t>
    <rPh sb="0" eb="7">
      <t>ニホンジビインコウカ</t>
    </rPh>
    <rPh sb="7" eb="13">
      <t>ガッカイカイインバンゴウ</t>
    </rPh>
    <phoneticPr fontId="3"/>
  </si>
  <si>
    <t>日本眼科医学会会員番号</t>
  </si>
  <si>
    <t>心理士の資格</t>
    <rPh sb="0" eb="3">
      <t>シンリシ</t>
    </rPh>
    <rPh sb="4" eb="6">
      <t>シカク</t>
    </rPh>
    <phoneticPr fontId="3"/>
  </si>
  <si>
    <t>高次脳機能障害支援の経験年</t>
    <rPh sb="0" eb="3">
      <t>コウジノウ</t>
    </rPh>
    <rPh sb="3" eb="5">
      <t>キノウ</t>
    </rPh>
    <rPh sb="5" eb="7">
      <t>ショウガイ</t>
    </rPh>
    <rPh sb="7" eb="9">
      <t>シエン</t>
    </rPh>
    <rPh sb="10" eb="12">
      <t>ケイケン</t>
    </rPh>
    <rPh sb="12" eb="13">
      <t>ネン</t>
    </rPh>
    <phoneticPr fontId="3"/>
  </si>
  <si>
    <t>高次脳機能障害支援の経験月</t>
    <rPh sb="0" eb="3">
      <t>コウジノウ</t>
    </rPh>
    <rPh sb="3" eb="5">
      <t>キノウ</t>
    </rPh>
    <rPh sb="5" eb="7">
      <t>ショウガイ</t>
    </rPh>
    <rPh sb="7" eb="9">
      <t>シエン</t>
    </rPh>
    <rPh sb="10" eb="12">
      <t>ケイケン</t>
    </rPh>
    <rPh sb="12" eb="13">
      <t>ツキ</t>
    </rPh>
    <phoneticPr fontId="3"/>
  </si>
  <si>
    <t>臨床心理士登録番号</t>
    <rPh sb="0" eb="9">
      <t>リンショウシンリシトウロクバンゴウ</t>
    </rPh>
    <phoneticPr fontId="3"/>
  </si>
  <si>
    <t>　公認心理士登録番号</t>
    <rPh sb="1" eb="3">
      <t>コウニン</t>
    </rPh>
    <rPh sb="3" eb="6">
      <t>シンリシ</t>
    </rPh>
    <rPh sb="6" eb="8">
      <t>トウロク</t>
    </rPh>
    <rPh sb="8" eb="10">
      <t>バンゴウ</t>
    </rPh>
    <phoneticPr fontId="3"/>
  </si>
  <si>
    <t>希望コース</t>
    <rPh sb="0" eb="2">
      <t>キボウ</t>
    </rPh>
    <phoneticPr fontId="3"/>
  </si>
  <si>
    <t>看護業務の経験年数</t>
    <rPh sb="0" eb="4">
      <t>カンゴギョウム</t>
    </rPh>
    <rPh sb="5" eb="7">
      <t>ケイケン</t>
    </rPh>
    <rPh sb="7" eb="9">
      <t>ネンスウ</t>
    </rPh>
    <phoneticPr fontId="3"/>
  </si>
  <si>
    <t>看護業務の経験月数</t>
    <rPh sb="0" eb="4">
      <t>カンゴギョウム</t>
    </rPh>
    <rPh sb="5" eb="7">
      <t>ケイケン</t>
    </rPh>
    <rPh sb="7" eb="8">
      <t>ツキ</t>
    </rPh>
    <rPh sb="8" eb="9">
      <t>スウ</t>
    </rPh>
    <phoneticPr fontId="3"/>
  </si>
  <si>
    <t>OT/PT免許取得日</t>
    <rPh sb="5" eb="10">
      <t>メンキョシュトクビ</t>
    </rPh>
    <phoneticPr fontId="3"/>
  </si>
  <si>
    <t>視能訓練士の経験年数</t>
    <rPh sb="0" eb="5">
      <t>シノウクンレンシ</t>
    </rPh>
    <phoneticPr fontId="3"/>
  </si>
  <si>
    <t>視能訓練士の経験月数</t>
    <rPh sb="0" eb="5">
      <t>シノウクンレンシ</t>
    </rPh>
    <rPh sb="8" eb="9">
      <t>ツキ</t>
    </rPh>
    <phoneticPr fontId="3"/>
  </si>
  <si>
    <t>ロービジョンケアの経験年数</t>
    <phoneticPr fontId="3"/>
  </si>
  <si>
    <t>ロービジョンケアの経験月数</t>
    <rPh sb="11" eb="12">
      <t>ツキ</t>
    </rPh>
    <phoneticPr fontId="3"/>
  </si>
  <si>
    <t>受講資格</t>
    <rPh sb="0" eb="4">
      <t>ジュコウシカク</t>
    </rPh>
    <phoneticPr fontId="3"/>
  </si>
  <si>
    <t>郵便番号</t>
  </si>
  <si>
    <t>住所</t>
    <phoneticPr fontId="3"/>
  </si>
  <si>
    <t>住所区分</t>
    <rPh sb="2" eb="4">
      <t>クブン</t>
    </rPh>
    <phoneticPr fontId="3"/>
  </si>
  <si>
    <t>電話番号</t>
  </si>
  <si>
    <t>電話番号区分</t>
    <phoneticPr fontId="3"/>
  </si>
  <si>
    <t>mailアドレス</t>
  </si>
  <si>
    <t>mailアドレス区分</t>
    <phoneticPr fontId="3"/>
  </si>
  <si>
    <t>補聴器外来の有無</t>
    <rPh sb="0" eb="5">
      <t>ホチョウキガイライ</t>
    </rPh>
    <rPh sb="6" eb="8">
      <t>ウム</t>
    </rPh>
    <phoneticPr fontId="3"/>
  </si>
  <si>
    <t>音場検査装置の有無</t>
    <rPh sb="0" eb="2">
      <t>オンジョウ</t>
    </rPh>
    <rPh sb="2" eb="6">
      <t>ケンサソウチ</t>
    </rPh>
    <rPh sb="7" eb="9">
      <t>ウム</t>
    </rPh>
    <phoneticPr fontId="3"/>
  </si>
  <si>
    <t>補聴器特性試験装置の有無</t>
    <rPh sb="0" eb="9">
      <t>ホチョウキトクセイシケンソウチ</t>
    </rPh>
    <rPh sb="10" eb="12">
      <t>ウム</t>
    </rPh>
    <phoneticPr fontId="3"/>
  </si>
  <si>
    <t>音声外来</t>
  </si>
  <si>
    <t>言語外来</t>
    <phoneticPr fontId="3"/>
  </si>
  <si>
    <t>嚥下外来</t>
  </si>
  <si>
    <t>身体障害者更生相談所長の推薦の有無</t>
    <phoneticPr fontId="3"/>
  </si>
  <si>
    <t>前年ST申込</t>
    <rPh sb="0" eb="2">
      <t>ゼンネン</t>
    </rPh>
    <rPh sb="4" eb="6">
      <t>モウシコミ</t>
    </rPh>
    <phoneticPr fontId="3"/>
  </si>
  <si>
    <t>前年ST参加</t>
    <rPh sb="0" eb="2">
      <t>ゼンネン</t>
    </rPh>
    <rPh sb="4" eb="6">
      <t>サンカ</t>
    </rPh>
    <phoneticPr fontId="3"/>
  </si>
  <si>
    <t>年度</t>
    <rPh sb="0" eb="2">
      <t>ネンド</t>
    </rPh>
    <phoneticPr fontId="3"/>
  </si>
  <si>
    <t>勤務先の事業形態</t>
    <rPh sb="0" eb="3">
      <t>キンムサキ</t>
    </rPh>
    <rPh sb="4" eb="8">
      <t>ジギョウケイタイ</t>
    </rPh>
    <phoneticPr fontId="3"/>
  </si>
  <si>
    <t>ロービジョン外来の有無</t>
    <rPh sb="6" eb="8">
      <t>ガイライ</t>
    </rPh>
    <rPh sb="9" eb="11">
      <t>ウム</t>
    </rPh>
    <phoneticPr fontId="3"/>
  </si>
  <si>
    <t>ロービジョン外来の有無検査判断料届出医療機関</t>
  </si>
  <si>
    <t>国リハ医師研修会修了者の有無</t>
    <rPh sb="0" eb="1">
      <t>コク</t>
    </rPh>
    <rPh sb="3" eb="11">
      <t>イシケンシュウカイシュウリョウシャ</t>
    </rPh>
    <rPh sb="12" eb="14">
      <t>ウム</t>
    </rPh>
    <phoneticPr fontId="3"/>
  </si>
  <si>
    <t>国リハ研修終了医師名</t>
    <rPh sb="0" eb="1">
      <t>コク</t>
    </rPh>
    <rPh sb="3" eb="9">
      <t>ケンシュウシュウリョウイシ</t>
    </rPh>
    <rPh sb="9" eb="10">
      <t>メイ</t>
    </rPh>
    <phoneticPr fontId="3"/>
  </si>
  <si>
    <t>参加視能訓練士</t>
    <rPh sb="0" eb="2">
      <t>サンカ</t>
    </rPh>
    <rPh sb="2" eb="7">
      <t>シノウクンレンシ</t>
    </rPh>
    <phoneticPr fontId="3"/>
  </si>
  <si>
    <t>ロービジョンケア実施</t>
    <rPh sb="8" eb="10">
      <t>ジッシ</t>
    </rPh>
    <phoneticPr fontId="3"/>
  </si>
  <si>
    <t>ロービジョンケア実施予定</t>
    <rPh sb="8" eb="12">
      <t>ジッシヨテイ</t>
    </rPh>
    <phoneticPr fontId="3"/>
  </si>
  <si>
    <t>ロービジョンケア関係研修等受講歴</t>
    <rPh sb="8" eb="13">
      <t>カンケイケンシュウトウ</t>
    </rPh>
    <rPh sb="13" eb="16">
      <t>ジュコウレキ</t>
    </rPh>
    <phoneticPr fontId="3"/>
  </si>
  <si>
    <t>吃音の年間担当症例数</t>
    <rPh sb="0" eb="2">
      <t>キツオン</t>
    </rPh>
    <rPh sb="3" eb="10">
      <t>ネンカンタントウショウレイスウ</t>
    </rPh>
    <phoneticPr fontId="3"/>
  </si>
  <si>
    <t>自治体名</t>
    <rPh sb="0" eb="4">
      <t>ジチタイメイ</t>
    </rPh>
    <phoneticPr fontId="3"/>
  </si>
  <si>
    <t>準じた事業名</t>
    <rPh sb="0" eb="1">
      <t>ジュン</t>
    </rPh>
    <rPh sb="3" eb="6">
      <t>ジギョウメイ</t>
    </rPh>
    <phoneticPr fontId="3"/>
  </si>
  <si>
    <t>地マネ（基礎・応用）研修会参加実績</t>
    <rPh sb="0" eb="1">
      <t>チ</t>
    </rPh>
    <rPh sb="4" eb="6">
      <t>キソ</t>
    </rPh>
    <rPh sb="7" eb="9">
      <t>オウヨウ</t>
    </rPh>
    <rPh sb="10" eb="17">
      <t>ケンシュウカイサンカジッセキ</t>
    </rPh>
    <phoneticPr fontId="3"/>
  </si>
  <si>
    <t>小児義手訓練（臨床）の実施状況</t>
    <rPh sb="0" eb="2">
      <t>ショウニ</t>
    </rPh>
    <rPh sb="2" eb="4">
      <t>ギシュ</t>
    </rPh>
    <rPh sb="4" eb="6">
      <t>クンレン</t>
    </rPh>
    <rPh sb="7" eb="9">
      <t>リンショウ</t>
    </rPh>
    <rPh sb="11" eb="13">
      <t>ジッシ</t>
    </rPh>
    <rPh sb="13" eb="15">
      <t>ジョウキョウ</t>
    </rPh>
    <phoneticPr fontId="3"/>
  </si>
  <si>
    <t>吃音の臨床でお困りのこと</t>
    <rPh sb="0" eb="2">
      <t>キツオン</t>
    </rPh>
    <rPh sb="3" eb="5">
      <t>リンショウ</t>
    </rPh>
    <rPh sb="7" eb="8">
      <t>コマ</t>
    </rPh>
    <phoneticPr fontId="3"/>
  </si>
  <si>
    <t>担当自治体・人口</t>
    <rPh sb="0" eb="5">
      <t>タントウジチタイ</t>
    </rPh>
    <rPh sb="6" eb="8">
      <t>ジンコウ</t>
    </rPh>
    <phoneticPr fontId="3"/>
  </si>
  <si>
    <t>T66</t>
    <phoneticPr fontId="3"/>
  </si>
  <si>
    <t>T67</t>
    <phoneticPr fontId="3"/>
  </si>
  <si>
    <t>T68</t>
    <phoneticPr fontId="3"/>
  </si>
  <si>
    <t>T69</t>
    <phoneticPr fontId="3"/>
  </si>
  <si>
    <t>受講理由</t>
    <rPh sb="0" eb="4">
      <t>ジュコウリユウ</t>
    </rPh>
    <phoneticPr fontId="3"/>
  </si>
  <si>
    <t>講師への情報提供の同意</t>
    <rPh sb="0" eb="2">
      <t>コウシ</t>
    </rPh>
    <rPh sb="4" eb="8">
      <t>ジョウホウテイキョウ</t>
    </rPh>
    <rPh sb="9" eb="11">
      <t>ドウイ</t>
    </rPh>
    <phoneticPr fontId="3"/>
  </si>
  <si>
    <t>講師へ情報一部同意しない項目</t>
    <rPh sb="0" eb="2">
      <t>コウシ</t>
    </rPh>
    <rPh sb="3" eb="5">
      <t>ジョウホウ</t>
    </rPh>
    <rPh sb="5" eb="7">
      <t>イチブ</t>
    </rPh>
    <rPh sb="7" eb="9">
      <t>ドウイ</t>
    </rPh>
    <rPh sb="12" eb="14">
      <t>コウモク</t>
    </rPh>
    <phoneticPr fontId="3"/>
  </si>
  <si>
    <t/>
  </si>
  <si>
    <t>なし</t>
  </si>
  <si>
    <t>西暦</t>
    <rPh sb="0" eb="2">
      <t>セイレキ</t>
    </rPh>
    <phoneticPr fontId="3"/>
  </si>
  <si>
    <t>番号</t>
    <rPh sb="0" eb="2">
      <t>バンゴウ</t>
    </rPh>
    <phoneticPr fontId="3"/>
  </si>
  <si>
    <t>令和7年度 発達障害者地域支援マネジャー研修会（基礎研修） 受講申込書</t>
  </si>
  <si>
    <t>申込先：</t>
    <phoneticPr fontId="3"/>
  </si>
  <si>
    <t>kenshu2@rehab.go.jp</t>
  </si>
  <si>
    <t>氏名</t>
    <phoneticPr fontId="3"/>
  </si>
  <si>
    <t>（姓）</t>
    <rPh sb="1" eb="2">
      <t>セイ</t>
    </rPh>
    <phoneticPr fontId="3"/>
  </si>
  <si>
    <t>（名）</t>
    <rPh sb="1" eb="2">
      <t>メイ</t>
    </rPh>
    <phoneticPr fontId="3"/>
  </si>
  <si>
    <t>1,2</t>
    <phoneticPr fontId="3"/>
  </si>
  <si>
    <t>フリガナ（全角）</t>
  </si>
  <si>
    <t>（セイ）</t>
    <phoneticPr fontId="3"/>
  </si>
  <si>
    <t>（メイ）</t>
    <phoneticPr fontId="3"/>
  </si>
  <si>
    <t>生年月日</t>
  </si>
  <si>
    <t>勤務先住所の都道府県</t>
  </si>
  <si>
    <t>勤務先名称</t>
  </si>
  <si>
    <t>所属部署</t>
    <rPh sb="0" eb="4">
      <t>ショゾクブショ</t>
    </rPh>
    <phoneticPr fontId="3"/>
  </si>
  <si>
    <t>経験年数</t>
    <phoneticPr fontId="3"/>
  </si>
  <si>
    <t>＊＊＊</t>
  </si>
  <si>
    <t>年</t>
    <rPh sb="0" eb="1">
      <t>ネン</t>
    </rPh>
    <phoneticPr fontId="3"/>
  </si>
  <si>
    <t>か月</t>
    <rPh sb="1" eb="2">
      <t>ゲツ</t>
    </rPh>
    <phoneticPr fontId="3"/>
  </si>
  <si>
    <t>F</t>
    <phoneticPr fontId="3"/>
  </si>
  <si>
    <t>使用</t>
    <phoneticPr fontId="3"/>
  </si>
  <si>
    <t>-</t>
    <phoneticPr fontId="3"/>
  </si>
  <si>
    <t>15条指定医</t>
    <rPh sb="2" eb="3">
      <t>ジョウ</t>
    </rPh>
    <rPh sb="3" eb="6">
      <t>シテイイ</t>
    </rPh>
    <phoneticPr fontId="3"/>
  </si>
  <si>
    <t>日本眼科医学会会員番号</t>
    <rPh sb="0" eb="2">
      <t>ニホン</t>
    </rPh>
    <rPh sb="2" eb="4">
      <t>ガンカ</t>
    </rPh>
    <rPh sb="4" eb="5">
      <t>イ</t>
    </rPh>
    <rPh sb="5" eb="11">
      <t>ガッカイカイインバンゴウ</t>
    </rPh>
    <phoneticPr fontId="3"/>
  </si>
  <si>
    <t>G</t>
    <phoneticPr fontId="3"/>
  </si>
  <si>
    <t>その他</t>
    <rPh sb="2" eb="3">
      <t>ホカ</t>
    </rPh>
    <phoneticPr fontId="3"/>
  </si>
  <si>
    <t>＊＊＊</t>
    <phoneticPr fontId="3"/>
  </si>
  <si>
    <t>＊＊＊＊＊＊</t>
  </si>
  <si>
    <t>高次脳機能障害支援の経験年数</t>
    <rPh sb="0" eb="3">
      <t>コウジノウ</t>
    </rPh>
    <rPh sb="3" eb="5">
      <t>キノウ</t>
    </rPh>
    <rPh sb="5" eb="7">
      <t>ショウガイ</t>
    </rPh>
    <rPh sb="7" eb="9">
      <t>シエン</t>
    </rPh>
    <rPh sb="10" eb="14">
      <t>ケイケンネンスウ</t>
    </rPh>
    <phoneticPr fontId="3"/>
  </si>
  <si>
    <t>H</t>
    <phoneticPr fontId="3"/>
  </si>
  <si>
    <t>公認心理士登録番号</t>
    <rPh sb="0" eb="2">
      <t>コウニン</t>
    </rPh>
    <rPh sb="2" eb="5">
      <t>シンリシ</t>
    </rPh>
    <rPh sb="5" eb="7">
      <t>トウロク</t>
    </rPh>
    <rPh sb="7" eb="9">
      <t>バンゴウ</t>
    </rPh>
    <phoneticPr fontId="3"/>
  </si>
  <si>
    <t>I</t>
    <phoneticPr fontId="3"/>
  </si>
  <si>
    <t>J</t>
    <phoneticPr fontId="3"/>
  </si>
  <si>
    <t>詳細は研修要綱をご参照ください</t>
    <phoneticPr fontId="3"/>
  </si>
  <si>
    <t>-</t>
  </si>
  <si>
    <r>
      <t xml:space="preserve">住所
</t>
    </r>
    <r>
      <rPr>
        <sz val="8"/>
        <color theme="1"/>
        <rFont val="MS PGothic"/>
        <family val="3"/>
        <charset val="128"/>
      </rPr>
      <t>（全角20文字以内ずつ）</t>
    </r>
    <rPh sb="4" eb="6">
      <t>ゼンカク</t>
    </rPh>
    <rPh sb="8" eb="12">
      <t>モジイナイ</t>
    </rPh>
    <phoneticPr fontId="3"/>
  </si>
  <si>
    <t>区分：1.自　宅
2.勤務先</t>
    <rPh sb="0" eb="2">
      <t>クブン</t>
    </rPh>
    <rPh sb="5" eb="6">
      <t>ジ</t>
    </rPh>
    <rPh sb="7" eb="8">
      <t>タク</t>
    </rPh>
    <rPh sb="11" eb="14">
      <t>キンムサキ</t>
    </rPh>
    <phoneticPr fontId="3"/>
  </si>
  <si>
    <t>.</t>
    <phoneticPr fontId="3"/>
  </si>
  <si>
    <t>1.個　人
2.勤務先</t>
    <rPh sb="2" eb="3">
      <t>コ</t>
    </rPh>
    <rPh sb="4" eb="5">
      <t>ヒト</t>
    </rPh>
    <phoneticPr fontId="3"/>
  </si>
  <si>
    <t>メールアドレス</t>
    <phoneticPr fontId="3"/>
  </si>
  <si>
    <t>常勤医として勤務先の異動予定</t>
    <rPh sb="0" eb="3">
      <t>ジョウキンイ</t>
    </rPh>
    <rPh sb="6" eb="9">
      <t>キンムサキ</t>
    </rPh>
    <rPh sb="10" eb="14">
      <t>イドウヨテイ</t>
    </rPh>
    <phoneticPr fontId="3"/>
  </si>
  <si>
    <t>音声・言語・嚥下いずれかの外来有無</t>
    <rPh sb="0" eb="2">
      <t>オンセイ</t>
    </rPh>
    <rPh sb="3" eb="5">
      <t>ゲンゴ</t>
    </rPh>
    <rPh sb="6" eb="8">
      <t>エンゲ</t>
    </rPh>
    <rPh sb="13" eb="15">
      <t>ガイライ</t>
    </rPh>
    <rPh sb="15" eb="17">
      <t>ウム</t>
    </rPh>
    <phoneticPr fontId="3"/>
  </si>
  <si>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3"/>
  </si>
  <si>
    <t>前年度の言語聴覚士研修会の申込み</t>
    <phoneticPr fontId="3"/>
  </si>
  <si>
    <t>申込の有無</t>
    <rPh sb="0" eb="2">
      <t>モウシコミ</t>
    </rPh>
    <rPh sb="3" eb="5">
      <t>ウム</t>
    </rPh>
    <phoneticPr fontId="3"/>
  </si>
  <si>
    <r>
      <rPr>
        <sz val="9"/>
        <color theme="1"/>
        <rFont val="游ゴシック"/>
        <family val="3"/>
        <charset val="128"/>
        <scheme val="minor"/>
      </rPr>
      <t>参加の有無</t>
    </r>
    <rPh sb="0" eb="2">
      <t>サンカ</t>
    </rPh>
    <rPh sb="3" eb="5">
      <t>ウム</t>
    </rPh>
    <phoneticPr fontId="3"/>
  </si>
  <si>
    <t>勤務先の事業形態</t>
    <phoneticPr fontId="3"/>
  </si>
  <si>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3"/>
  </si>
  <si>
    <t>国リハ視能訓練士研修会参加者</t>
    <rPh sb="0" eb="1">
      <t>コク</t>
    </rPh>
    <rPh sb="3" eb="8">
      <t>シノウクンレンシ</t>
    </rPh>
    <rPh sb="8" eb="11">
      <t>ケンシュウカイ</t>
    </rPh>
    <rPh sb="11" eb="14">
      <t>サンカシャ</t>
    </rPh>
    <phoneticPr fontId="3"/>
  </si>
  <si>
    <t>月頃</t>
    <rPh sb="0" eb="1">
      <t>ゲツ</t>
    </rPh>
    <rPh sb="1" eb="2">
      <t>コロ</t>
    </rPh>
    <phoneticPr fontId="3"/>
  </si>
  <si>
    <t>ロービジョンケア判断料</t>
    <rPh sb="8" eb="11">
      <t>ハンダンリョウ</t>
    </rPh>
    <phoneticPr fontId="3"/>
  </si>
  <si>
    <t>件</t>
    <rPh sb="0" eb="1">
      <t>ケン</t>
    </rPh>
    <phoneticPr fontId="3"/>
  </si>
  <si>
    <t>当研修会への過去の申込回数</t>
    <phoneticPr fontId="3"/>
  </si>
  <si>
    <t>受講理由</t>
    <phoneticPr fontId="3"/>
  </si>
  <si>
    <t>ロービジョンケア判断料</t>
    <rPh sb="8" eb="10">
      <t>ハンダン</t>
    </rPh>
    <rPh sb="10" eb="11">
      <t>リョウ</t>
    </rPh>
    <phoneticPr fontId="3"/>
  </si>
  <si>
    <t>講師への情報提供の同意</t>
    <phoneticPr fontId="3"/>
  </si>
  <si>
    <t>一部同意しない項目</t>
    <rPh sb="0" eb="2">
      <t>イチブ</t>
    </rPh>
    <rPh sb="2" eb="4">
      <t>ドウイ</t>
    </rPh>
    <rPh sb="7" eb="9">
      <t>コウモク</t>
    </rPh>
    <phoneticPr fontId="3"/>
  </si>
  <si>
    <t>修了者情報提供の同意</t>
    <rPh sb="0" eb="3">
      <t>シュウリョウシャ</t>
    </rPh>
    <rPh sb="3" eb="5">
      <t>ジョウホウ</t>
    </rPh>
    <rPh sb="5" eb="7">
      <t>テイキョウ</t>
    </rPh>
    <rPh sb="8" eb="10">
      <t>ドウイ</t>
    </rPh>
    <phoneticPr fontId="3"/>
  </si>
  <si>
    <t>修了者情報一部同意しない項目</t>
    <rPh sb="5" eb="7">
      <t>イチブ</t>
    </rPh>
    <rPh sb="7" eb="9">
      <t>ドウイ</t>
    </rPh>
    <rPh sb="12" eb="14">
      <t>コウモク</t>
    </rPh>
    <phoneticPr fontId="3"/>
  </si>
  <si>
    <t>個人情報の取り扱い</t>
  </si>
  <si>
    <t>研修データの２次利用</t>
    <phoneticPr fontId="3"/>
  </si>
  <si>
    <t>研修時の注意確認</t>
    <phoneticPr fontId="3"/>
  </si>
  <si>
    <t>備考</t>
  </si>
  <si>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3"/>
  </si>
  <si>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3"/>
  </si>
  <si>
    <t>常勤医として勤務先の異動予定</t>
    <phoneticPr fontId="3"/>
  </si>
  <si>
    <t>当講座への過去の申込回数</t>
    <phoneticPr fontId="3"/>
  </si>
  <si>
    <t>下のタブの推薦状を印刷して、推薦者の「ご所属」「お役職名」も併せてご氏名を記載の上、ＰＤＦファイルとしてご送信お願いいたします。</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</si>
  <si>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</si>
  <si>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</si>
  <si>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</si>
  <si>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</si>
  <si>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</si>
  <si>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</si>
  <si>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</si>
  <si>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</si>
  <si>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</si>
  <si>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</si>
  <si>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</si>
  <si>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</si>
  <si>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</si>
  <si>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</si>
  <si>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75"/>
  </si>
  <si>
    <t>１年以内に予定あり</t>
    <rPh sb="1" eb="2">
      <t>ネン</t>
    </rPh>
    <rPh sb="2" eb="4">
      <t>イナイ</t>
    </rPh>
    <rPh sb="5" eb="7">
      <t>ヨテイ</t>
    </rPh>
    <phoneticPr fontId="75"/>
  </si>
  <si>
    <t>予定なし</t>
    <rPh sb="0" eb="2">
      <t>ヨテイ</t>
    </rPh>
    <phoneticPr fontId="75"/>
  </si>
  <si>
    <t>新潟県</t>
  </si>
  <si>
    <t>有*</t>
    <rPh sb="0" eb="1">
      <t>アリ</t>
    </rPh>
    <phoneticPr fontId="75"/>
  </si>
  <si>
    <t>有</t>
    <rPh sb="0" eb="1">
      <t>アリ</t>
    </rPh>
    <phoneticPr fontId="75"/>
  </si>
  <si>
    <t>富山県</t>
  </si>
  <si>
    <t>　　　</t>
    <phoneticPr fontId="75"/>
  </si>
  <si>
    <t>無*</t>
    <rPh sb="0" eb="1">
      <t>ナシ</t>
    </rPh>
    <phoneticPr fontId="75"/>
  </si>
  <si>
    <t>無</t>
    <rPh sb="0" eb="1">
      <t>ナシ</t>
    </rPh>
    <phoneticPr fontId="75"/>
  </si>
  <si>
    <t>石川県</t>
  </si>
  <si>
    <t>異動予定先での算定ができなくなる（現在は算定できる）</t>
    <rPh sb="0" eb="2">
      <t>イドウ</t>
    </rPh>
    <rPh sb="2" eb="5">
      <t>ヨテイサキ</t>
    </rPh>
    <rPh sb="7" eb="9">
      <t>サンテイ</t>
    </rPh>
    <rPh sb="17" eb="19">
      <t>ゲンザイ</t>
    </rPh>
    <rPh sb="20" eb="22">
      <t>サンテイ</t>
    </rPh>
    <phoneticPr fontId="75"/>
  </si>
  <si>
    <t>算定ができなくなる（現在は算定できる）</t>
    <rPh sb="0" eb="2">
      <t>サンテイ</t>
    </rPh>
    <phoneticPr fontId="75"/>
  </si>
  <si>
    <t>該当</t>
    <rPh sb="0" eb="2">
      <t>ガイトウ</t>
    </rPh>
    <phoneticPr fontId="75"/>
  </si>
  <si>
    <t>福井県</t>
  </si>
  <si>
    <t>異動予定先での算定ができない（現在も算定できない）</t>
    <rPh sb="0" eb="2">
      <t>イドウ</t>
    </rPh>
    <rPh sb="2" eb="5">
      <t>ヨテイサキ</t>
    </rPh>
    <rPh sb="7" eb="9">
      <t>サンテイ</t>
    </rPh>
    <rPh sb="15" eb="17">
      <t>ゲンザイ</t>
    </rPh>
    <rPh sb="18" eb="20">
      <t>サンテイ</t>
    </rPh>
    <phoneticPr fontId="75"/>
  </si>
  <si>
    <t>算定ができない（現在も算定できない）</t>
    <phoneticPr fontId="75"/>
  </si>
  <si>
    <t>山梨県</t>
  </si>
  <si>
    <t>算定には影響ない</t>
    <rPh sb="0" eb="2">
      <t>サンテイ</t>
    </rPh>
    <rPh sb="4" eb="6">
      <t>エイキョウ</t>
    </rPh>
    <phoneticPr fontId="75"/>
  </si>
  <si>
    <t>非該当</t>
    <rPh sb="0" eb="3">
      <t>ヒガイトウ</t>
    </rPh>
    <phoneticPr fontId="75"/>
  </si>
  <si>
    <t>長野県</t>
  </si>
  <si>
    <t>岐阜県</t>
  </si>
  <si>
    <t>静岡県</t>
  </si>
  <si>
    <t>愛知県</t>
  </si>
  <si>
    <t>三重県</t>
  </si>
  <si>
    <t>滋賀県</t>
  </si>
  <si>
    <t>京都府</t>
  </si>
  <si>
    <t>大阪府</t>
  </si>
  <si>
    <t>兵庫県</t>
  </si>
  <si>
    <t>奈良県</t>
  </si>
  <si>
    <t>①発達障害支援センターの地域支援マネジャーまたは地域支援担当職員</t>
    <phoneticPr fontId="3"/>
  </si>
  <si>
    <t>和歌山県</t>
  </si>
  <si>
    <t>②発達障害支援センター以外の地域支援マネジャー（都道府県等所管部局長の推薦あり）</t>
    <phoneticPr fontId="3"/>
  </si>
  <si>
    <t>鳥取県</t>
  </si>
  <si>
    <t>非該当</t>
    <phoneticPr fontId="3"/>
  </si>
  <si>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</si>
  <si>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</si>
  <si>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</si>
  <si>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</si>
  <si>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</si>
  <si>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</si>
  <si>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</si>
  <si>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</si>
  <si>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</si>
  <si>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</si>
  <si>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</si>
  <si>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</si>
  <si>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</si>
  <si>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</si>
  <si>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</si>
  <si>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</si>
  <si>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</si>
  <si>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 xml:space="preserve">①発達障害者支援法に規定する発達障害者支援センターに配置される地域支援マネジャー（予定を含む）や、発達障害者支援センターで地域支援（マネジャーの役割）を担う職員であって、所属長の推薦がある者。 
②発達障害者支援センター以外の機関に配置される地域支援マネジャー（予定を含む）であって、都道府県等所管部局の長の推薦がある者。 </t>
    <phoneticPr fontId="3"/>
  </si>
  <si>
    <t>① 地域生活・就労支援を行っている法人等の職員</t>
    <phoneticPr fontId="3"/>
  </si>
  <si>
    <t>② 発達障害者支援センター職員、地域支援マネジャー</t>
    <phoneticPr fontId="3"/>
  </si>
  <si>
    <t>③ 都道府県・指定都市の発達障害福祉担当者</t>
  </si>
  <si>
    <t>※印刷画面</t>
    <rPh sb="1" eb="5">
      <t>インサツガメン</t>
    </rPh>
    <phoneticPr fontId="3"/>
  </si>
  <si>
    <t>経験年数</t>
  </si>
  <si>
    <t>か月</t>
  </si>
  <si>
    <t>郵便物の送付先</t>
    <rPh sb="0" eb="3">
      <t>ユウビンブツ</t>
    </rPh>
    <phoneticPr fontId="3"/>
  </si>
  <si>
    <t>同意</t>
    <rPh sb="0" eb="2">
      <t>ドウイ</t>
    </rPh>
    <phoneticPr fontId="3"/>
  </si>
  <si>
    <t>　上記の者を受講者として推薦する</t>
    <rPh sb="6" eb="8">
      <t>ジュコウ</t>
    </rPh>
    <rPh sb="8" eb="9">
      <t>シャ</t>
    </rPh>
    <phoneticPr fontId="3"/>
  </si>
  <si>
    <t>　　　令和　　　年　　　月　　　日</t>
    <phoneticPr fontId="3"/>
  </si>
  <si>
    <t>（所属・役職）
（署　　　名）</t>
    <rPh sb="1" eb="3">
      <t>ショゾク</t>
    </rPh>
    <rPh sb="4" eb="6">
      <t>ヤクショク</t>
    </rPh>
    <rPh sb="10" eb="11">
      <t>ショ</t>
    </rPh>
    <rPh sb="14" eb="15">
      <t>ナ</t>
    </rPh>
    <phoneticPr fontId="3"/>
  </si>
  <si>
    <t>公印（自筆の場合不要）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</si>
</sst>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 numFmtId="182" formatCode="\(ggge&quot;年&quot;m&quot;月&quot;d&quot;日印刷&quot;\)"/>
  </numFmts>
  <fonts count="88">
    <font>
      <sz val="11"/>
      <color theme="1"/>
      <name val="游ゴシック"/>
      <family val="3"/>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11"/>
      <color theme="0"/>
      <name val="游ゴシック"/>
      <family val="2"/>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1"/>
      <color rgb="FFFF0000"/>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rgb="FFFF000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sz val="9"/>
      <name val="Yu Gothic"/>
      <family val="2"/>
      <charset val="128"/>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
      <sz val="9"/>
      <color rgb="FF000000"/>
      <name val="Meiryo UI"/>
      <family val="3"/>
      <charset val="128"/>
    </font>
    <font>
      <b/>
      <sz val="9"/>
      <color theme="0" tint="-0.14999847407452621"/>
      <name val="MS PGothic"/>
      <family val="3"/>
      <charset val="128"/>
    </font>
    <font>
      <b/>
      <sz val="9"/>
      <color theme="0" tint="-0.14999847407452621"/>
      <name val="游ゴシック"/>
      <family val="2"/>
      <scheme val="minor"/>
    </font>
    <font>
      <b/>
      <sz val="16"/>
      <color theme="1"/>
      <name val="ＭＳ ゴシック"/>
      <family val="3"/>
      <charset val="128"/>
    </font>
    <font>
      <b/>
      <sz val="10"/>
      <name val="MS PGothic"/>
      <family val="3"/>
      <charset val="128"/>
    </font>
    <font>
      <b/>
      <sz val="11"/>
      <color theme="0"/>
      <name val="MS PGothic"/>
      <family val="3"/>
      <charset val="128"/>
    </font>
    <font>
      <b/>
      <sz val="10"/>
      <name val="游ゴシック"/>
      <family val="2"/>
      <scheme val="minor"/>
    </font>
    <font>
      <sz val="8"/>
      <color theme="2" tint="-0.499984740745262"/>
      <name val="ＭＳ 明朝"/>
      <family val="1"/>
      <charset val="128"/>
    </font>
    <font>
      <sz val="9"/>
      <color theme="1"/>
      <name val="ＭＳ 明朝"/>
      <family val="1"/>
      <charset val="128"/>
    </font>
    <font>
      <sz val="9"/>
      <color theme="1"/>
      <name val="游ゴシック"/>
      <family val="2"/>
      <charset val="128"/>
    </font>
    <font>
      <sz val="11"/>
      <color theme="0" tint="-4.9989318521683403E-2"/>
      <name val="游ゴシック"/>
      <family val="2"/>
      <scheme val="minor"/>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style="thin">
        <color auto="1"/>
      </left>
      <right/>
      <top/>
      <bottom style="thin">
        <color auto="1"/>
      </bottom>
      <diagonal/>
    </border>
  </borders>
  <cellStyleXfs count="3">
    <xf numFmtId="0" fontId="0" fillId="0" borderId="0"/>
    <xf numFmtId="0" fontId="48" fillId="0" borderId="0" applyNumberFormat="0" applyFill="0" applyBorder="0" applyAlignment="0" applyProtection="0"/>
    <xf numFmtId="0" fontId="29" fillId="0" borderId="0"/>
  </cellStyleXfs>
  <cellXfs count="416">
    <xf numFmtId="0" fontId="0" fillId="0" borderId="0" xfId="0"/>
    <xf numFmtId="0" fontId="2" fillId="0" borderId="0" xfId="0" applyFont="1" applyAlignment="1">
      <alignment vertical="center" shrinkToFit="1"/>
    </xf>
    <xf numFmtId="0" fontId="4" fillId="0" borderId="0" xfId="0" applyFont="1" applyAlignment="1">
      <alignment vertical="center" shrinkToFit="1"/>
    </xf>
    <xf numFmtId="0" fontId="5" fillId="0" borderId="1" xfId="0" applyFont="1" applyBorder="1" applyAlignment="1">
      <alignment horizontal="center" vertical="center" wrapText="1" shrinkToFit="1"/>
    </xf>
    <xf numFmtId="0" fontId="6"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3" xfId="0" applyFont="1" applyBorder="1" applyAlignment="1">
      <alignment horizontal="right" vertical="center"/>
    </xf>
    <xf numFmtId="0" fontId="8" fillId="0" borderId="3" xfId="0" applyFont="1" applyBorder="1" applyAlignment="1">
      <alignment horizontal="right" vertical="center"/>
    </xf>
    <xf numFmtId="49" fontId="7" fillId="0" borderId="3" xfId="0" applyNumberFormat="1" applyFont="1" applyBorder="1" applyAlignment="1">
      <alignment horizontal="right" vertical="center"/>
    </xf>
    <xf numFmtId="0" fontId="6" fillId="2" borderId="0" xfId="0" applyFont="1" applyFill="1" applyAlignment="1">
      <alignment horizontal="center" vertical="center" shrinkToFit="1"/>
    </xf>
    <xf numFmtId="0" fontId="5" fillId="3" borderId="4" xfId="0" applyFont="1" applyFill="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0" fillId="0" borderId="0" xfId="0"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0"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1" fillId="0" borderId="0" xfId="0" applyNumberFormat="1" applyFont="1" applyAlignment="1">
      <alignment vertical="center" wrapText="1"/>
    </xf>
    <xf numFmtId="0" fontId="12" fillId="0" borderId="0" xfId="0" applyFont="1" applyAlignment="1">
      <alignment horizontal="right" vertical="center"/>
    </xf>
    <xf numFmtId="177" fontId="5" fillId="5" borderId="6" xfId="0" applyNumberFormat="1" applyFont="1" applyFill="1" applyBorder="1" applyAlignment="1" applyProtection="1">
      <alignment horizontal="center" vertical="center"/>
      <protection locked="0"/>
    </xf>
    <xf numFmtId="0" fontId="13" fillId="0" borderId="7" xfId="0" applyFont="1" applyBorder="1" applyAlignment="1">
      <alignment vertical="center"/>
    </xf>
    <xf numFmtId="31" fontId="14" fillId="6" borderId="0" xfId="0" applyNumberFormat="1" applyFont="1" applyFill="1" applyAlignment="1">
      <alignment vertical="center"/>
    </xf>
    <xf numFmtId="0" fontId="5" fillId="0" borderId="0" xfId="0" applyFont="1" applyAlignment="1" applyProtection="1">
      <alignment horizontal="right" vertical="center"/>
      <protection locked="0"/>
    </xf>
    <xf numFmtId="0" fontId="5" fillId="5"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15" fillId="6" borderId="0" xfId="0" applyFont="1" applyFill="1" applyAlignment="1">
      <alignment horizontal="left" vertical="center" shrinkToFit="1"/>
    </xf>
    <xf numFmtId="31" fontId="16" fillId="0" borderId="0" xfId="0" applyNumberFormat="1" applyFont="1" applyAlignment="1">
      <alignment horizontal="left" vertical="center"/>
    </xf>
    <xf numFmtId="0" fontId="17" fillId="0" borderId="0" xfId="0" applyFont="1" applyAlignment="1" applyProtection="1">
      <alignment horizontal="right" vertical="center"/>
      <protection locked="0"/>
    </xf>
    <xf numFmtId="31" fontId="5" fillId="0" borderId="6"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5" fillId="0" borderId="0" xfId="0" applyFont="1" applyAlignment="1">
      <alignment horizontal="left" vertical="center"/>
    </xf>
    <xf numFmtId="0" fontId="18" fillId="0" borderId="0" xfId="0" applyFont="1" applyAlignment="1">
      <alignment horizontal="left" vertical="center"/>
    </xf>
    <xf numFmtId="176" fontId="13"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19"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2" fillId="6" borderId="0" xfId="0" applyFont="1" applyFill="1" applyAlignment="1">
      <alignment vertical="center" shrinkToFit="1"/>
    </xf>
    <xf numFmtId="0" fontId="11" fillId="6" borderId="0" xfId="0" applyFont="1" applyFill="1" applyAlignment="1">
      <alignment vertical="center"/>
    </xf>
    <xf numFmtId="0" fontId="9" fillId="0" borderId="0" xfId="0" applyFont="1" applyAlignment="1">
      <alignment vertical="center"/>
    </xf>
    <xf numFmtId="0" fontId="20" fillId="0" borderId="0" xfId="0" applyFont="1" applyAlignment="1">
      <alignment horizontal="right" vertical="center"/>
    </xf>
    <xf numFmtId="178" fontId="21" fillId="0" borderId="0" xfId="0" applyNumberFormat="1" applyFont="1" applyAlignment="1">
      <alignment horizontal="left" vertical="center"/>
    </xf>
    <xf numFmtId="178" fontId="22" fillId="0" borderId="0" xfId="0" applyNumberFormat="1" applyFont="1" applyAlignment="1">
      <alignment horizontal="left" vertical="center"/>
    </xf>
    <xf numFmtId="0" fontId="23" fillId="0" borderId="0" xfId="0" applyFont="1" applyAlignment="1">
      <alignment horizontal="right" vertical="center"/>
    </xf>
    <xf numFmtId="0" fontId="24" fillId="0" borderId="0" xfId="0" applyFont="1" applyAlignment="1">
      <alignment horizontal="left" vertical="center"/>
    </xf>
    <xf numFmtId="0" fontId="25" fillId="0" borderId="0" xfId="0" applyFont="1" applyAlignment="1">
      <alignment horizontal="right" vertical="center"/>
    </xf>
    <xf numFmtId="0" fontId="0" fillId="0" borderId="0" xfId="0" applyAlignment="1">
      <alignment horizontal="right" vertical="center"/>
    </xf>
    <xf numFmtId="0" fontId="26" fillId="0" borderId="0" xfId="0" applyFont="1" applyAlignment="1">
      <alignment vertical="center" shrinkToFit="1"/>
    </xf>
    <xf numFmtId="0" fontId="27"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shrinkToFit="1"/>
    </xf>
    <xf numFmtId="0" fontId="0" fillId="7" borderId="0" xfId="0" applyFill="1" applyAlignment="1">
      <alignment vertical="center"/>
    </xf>
    <xf numFmtId="0" fontId="0" fillId="0" borderId="9" xfId="0" applyBorder="1" applyAlignment="1">
      <alignment vertical="center"/>
    </xf>
    <xf numFmtId="0" fontId="5" fillId="0" borderId="5" xfId="0" applyFont="1" applyBorder="1" applyAlignment="1">
      <alignment horizontal="center" vertical="center"/>
    </xf>
    <xf numFmtId="0" fontId="14" fillId="0" borderId="10" xfId="0" applyFont="1" applyBorder="1" applyAlignment="1">
      <alignment horizontal="center" vertical="center"/>
    </xf>
    <xf numFmtId="176" fontId="13" fillId="3" borderId="11" xfId="0" applyNumberFormat="1" applyFont="1" applyFill="1" applyBorder="1" applyAlignment="1" applyProtection="1">
      <alignment horizontal="left" vertical="center" wrapText="1" indent="1"/>
      <protection locked="0"/>
    </xf>
    <xf numFmtId="176" fontId="29" fillId="0" borderId="11" xfId="0" applyNumberFormat="1" applyFont="1" applyBorder="1" applyAlignment="1" applyProtection="1">
      <alignment horizontal="left" vertical="center" indent="1"/>
      <protection locked="0"/>
    </xf>
    <xf numFmtId="0" fontId="8" fillId="0" borderId="11" xfId="0" applyFont="1" applyBorder="1" applyAlignment="1">
      <alignment horizontal="right" vertical="center"/>
    </xf>
    <xf numFmtId="176" fontId="13" fillId="3" borderId="11" xfId="0" quotePrefix="1" applyNumberFormat="1" applyFont="1" applyFill="1" applyBorder="1" applyAlignment="1" applyProtection="1">
      <alignment horizontal="left" vertical="center" wrapText="1" indent="1"/>
      <protection locked="0"/>
    </xf>
    <xf numFmtId="176" fontId="0" fillId="0" borderId="11" xfId="0" applyNumberFormat="1" applyBorder="1" applyAlignment="1" applyProtection="1">
      <alignment horizontal="left" vertical="center" indent="1"/>
      <protection locked="0"/>
    </xf>
    <xf numFmtId="0" fontId="1" fillId="0" borderId="11" xfId="0" applyFont="1" applyBorder="1" applyAlignment="1">
      <alignment vertical="center"/>
    </xf>
    <xf numFmtId="0" fontId="9" fillId="0" borderId="12" xfId="0" applyFont="1" applyBorder="1" applyAlignment="1">
      <alignment vertical="center"/>
    </xf>
    <xf numFmtId="0" fontId="30" fillId="0" borderId="0" xfId="0" applyFont="1" applyAlignment="1">
      <alignment vertical="center"/>
    </xf>
    <xf numFmtId="176" fontId="11" fillId="8" borderId="13" xfId="0" applyNumberFormat="1" applyFont="1" applyFill="1" applyBorder="1" applyAlignment="1">
      <alignment vertical="center"/>
    </xf>
    <xf numFmtId="0" fontId="31" fillId="0" borderId="0" xfId="0" applyFont="1" applyAlignment="1">
      <alignment vertical="center"/>
    </xf>
    <xf numFmtId="0" fontId="14" fillId="0" borderId="14" xfId="0" applyFont="1" applyBorder="1" applyAlignment="1">
      <alignment horizontal="center" vertical="center"/>
    </xf>
    <xf numFmtId="0" fontId="32" fillId="0" borderId="0" xfId="0" applyFont="1" applyAlignment="1">
      <alignment vertical="center"/>
    </xf>
    <xf numFmtId="0" fontId="13" fillId="3" borderId="15" xfId="0" applyFont="1" applyFill="1" applyBorder="1" applyAlignment="1" applyProtection="1">
      <alignment horizontal="left" vertical="center" wrapText="1"/>
      <protection locked="0"/>
    </xf>
    <xf numFmtId="0" fontId="0" fillId="0" borderId="15" xfId="0" applyBorder="1" applyAlignment="1" applyProtection="1">
      <alignment vertical="center"/>
      <protection locked="0"/>
    </xf>
    <xf numFmtId="0" fontId="33" fillId="0" borderId="16" xfId="0" applyFont="1" applyBorder="1" applyAlignment="1">
      <alignment horizontal="right" vertical="center"/>
    </xf>
    <xf numFmtId="0" fontId="13" fillId="3" borderId="16" xfId="0" applyFont="1" applyFill="1" applyBorder="1"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179" fontId="5" fillId="3" borderId="14" xfId="0" applyNumberFormat="1" applyFont="1" applyFill="1" applyBorder="1" applyAlignment="1" applyProtection="1">
      <alignment horizontal="center" vertical="center"/>
      <protection locked="0"/>
    </xf>
    <xf numFmtId="179" fontId="0" fillId="0" borderId="18" xfId="0" applyNumberFormat="1" applyBorder="1" applyAlignment="1" applyProtection="1">
      <alignment vertical="center"/>
      <protection locked="0"/>
    </xf>
    <xf numFmtId="180" fontId="34" fillId="0" borderId="18" xfId="0" applyNumberFormat="1" applyFont="1" applyBorder="1" applyAlignment="1">
      <alignment horizontal="left"/>
    </xf>
    <xf numFmtId="0" fontId="0" fillId="0" borderId="18" xfId="0" applyBorder="1" applyAlignment="1">
      <alignment vertical="center"/>
    </xf>
    <xf numFmtId="0" fontId="9" fillId="0" borderId="17" xfId="0" applyFont="1" applyBorder="1" applyAlignment="1">
      <alignment vertical="center"/>
    </xf>
    <xf numFmtId="0" fontId="5" fillId="0" borderId="5" xfId="0" applyFont="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5"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5" fillId="3" borderId="19" xfId="0" applyFont="1" applyFill="1" applyBorder="1" applyAlignment="1" applyProtection="1">
      <alignment horizontal="left" vertical="center" wrapText="1"/>
      <protection locked="0"/>
    </xf>
    <xf numFmtId="0" fontId="0" fillId="0" borderId="12" xfId="0" applyBorder="1" applyAlignment="1" applyProtection="1">
      <alignment vertical="center"/>
      <protection locked="0"/>
    </xf>
    <xf numFmtId="181" fontId="11" fillId="8" borderId="13" xfId="0" applyNumberFormat="1" applyFont="1" applyFill="1" applyBorder="1" applyAlignment="1">
      <alignment vertical="center"/>
    </xf>
    <xf numFmtId="0" fontId="5" fillId="3" borderId="19"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5" fillId="0" borderId="11" xfId="0" applyFont="1" applyBorder="1" applyAlignment="1">
      <alignment horizontal="left" vertical="top" indent="1" shrinkToFit="1"/>
    </xf>
    <xf numFmtId="0" fontId="35" fillId="0" borderId="12" xfId="0" applyFont="1" applyBorder="1" applyAlignment="1">
      <alignment horizontal="left" vertical="top" indent="1" shrinkToFit="1"/>
    </xf>
    <xf numFmtId="176" fontId="11" fillId="2" borderId="13" xfId="0" applyNumberFormat="1" applyFont="1" applyFill="1" applyBorder="1" applyAlignment="1">
      <alignment vertical="center"/>
    </xf>
    <xf numFmtId="0" fontId="0" fillId="3" borderId="11" xfId="0" applyFill="1" applyBorder="1" applyAlignment="1" applyProtection="1">
      <alignment horizontal="left" vertical="center"/>
      <protection locked="0"/>
    </xf>
    <xf numFmtId="0" fontId="5" fillId="9" borderId="19" xfId="0" applyFont="1" applyFill="1" applyBorder="1" applyAlignment="1">
      <alignment horizontal="center" vertical="center" shrinkToFit="1"/>
    </xf>
    <xf numFmtId="0" fontId="0" fillId="9" borderId="11" xfId="0" applyFill="1" applyBorder="1" applyAlignment="1">
      <alignment horizontal="center" vertical="center" shrinkToFit="1"/>
    </xf>
    <xf numFmtId="0" fontId="5" fillId="3" borderId="11" xfId="0" applyFont="1" applyFill="1" applyBorder="1" applyAlignment="1" applyProtection="1">
      <alignment horizontal="center" vertical="top"/>
      <protection locked="0"/>
    </xf>
    <xf numFmtId="0" fontId="5" fillId="0" borderId="11" xfId="0" applyFont="1" applyBorder="1" applyAlignment="1">
      <alignment horizontal="center" vertical="top"/>
    </xf>
    <xf numFmtId="0" fontId="5" fillId="0" borderId="11" xfId="0" applyFont="1" applyBorder="1" applyAlignment="1">
      <alignment horizontal="center" vertical="center"/>
    </xf>
    <xf numFmtId="0" fontId="0" fillId="0" borderId="12" xfId="0" applyBorder="1" applyAlignment="1">
      <alignment vertical="center"/>
    </xf>
    <xf numFmtId="0" fontId="29" fillId="0" borderId="0" xfId="0" applyFont="1" applyAlignment="1">
      <alignment vertical="center"/>
    </xf>
    <xf numFmtId="0" fontId="36" fillId="10" borderId="1" xfId="0" applyFont="1" applyFill="1" applyBorder="1" applyAlignment="1">
      <alignment horizontal="center" vertical="center"/>
    </xf>
    <xf numFmtId="0" fontId="5" fillId="0" borderId="5" xfId="0" applyFont="1" applyBorder="1" applyAlignment="1">
      <alignment horizontal="center" vertical="center" wrapText="1" shrinkToFit="1"/>
    </xf>
    <xf numFmtId="0" fontId="14" fillId="3" borderId="19" xfId="0" applyFont="1" applyFill="1" applyBorder="1" applyAlignment="1" applyProtection="1">
      <alignment horizontal="left" vertical="top" wrapText="1" indent="1" shrinkToFit="1"/>
      <protection locked="0"/>
    </xf>
    <xf numFmtId="0" fontId="37" fillId="3" borderId="11" xfId="0" applyFont="1" applyFill="1" applyBorder="1" applyAlignment="1" applyProtection="1">
      <alignment horizontal="left" vertical="top" wrapText="1" indent="1"/>
      <protection locked="0"/>
    </xf>
    <xf numFmtId="0" fontId="30" fillId="7" borderId="0" xfId="0" applyFont="1" applyFill="1" applyAlignment="1">
      <alignment vertical="center"/>
    </xf>
    <xf numFmtId="0" fontId="16" fillId="0" borderId="0" xfId="0" applyFont="1" applyAlignment="1">
      <alignment vertical="center" wrapText="1"/>
    </xf>
    <xf numFmtId="0" fontId="5" fillId="2" borderId="20" xfId="0" applyFont="1" applyFill="1" applyBorder="1" applyAlignment="1" applyProtection="1">
      <alignment horizontal="center" vertical="center" wrapText="1"/>
      <protection locked="0"/>
    </xf>
    <xf numFmtId="0" fontId="0" fillId="0" borderId="21" xfId="0" applyBorder="1" applyAlignment="1" applyProtection="1">
      <alignment vertical="center"/>
      <protection locked="0"/>
    </xf>
    <xf numFmtId="0" fontId="0" fillId="0" borderId="21" xfId="0" applyBorder="1" applyAlignment="1">
      <alignment horizontal="left" vertical="top"/>
    </xf>
    <xf numFmtId="0" fontId="13" fillId="0" borderId="21" xfId="0" applyFont="1" applyBorder="1" applyAlignment="1">
      <alignment horizontal="right" vertical="center"/>
    </xf>
    <xf numFmtId="49" fontId="29" fillId="0" borderId="21" xfId="0" applyNumberFormat="1" applyFont="1" applyBorder="1" applyAlignment="1">
      <alignment horizontal="center" vertical="top"/>
    </xf>
    <xf numFmtId="49" fontId="0" fillId="0" borderId="21" xfId="0" applyNumberFormat="1" applyBorder="1" applyAlignment="1">
      <alignment horizontal="center" vertical="top"/>
    </xf>
    <xf numFmtId="0" fontId="9" fillId="0" borderId="21" xfId="0" applyFont="1" applyBorder="1" applyAlignment="1">
      <alignment horizontal="left" vertical="top"/>
    </xf>
    <xf numFmtId="0" fontId="9" fillId="0" borderId="22" xfId="0" applyFont="1" applyBorder="1" applyAlignment="1">
      <alignment vertical="center"/>
    </xf>
    <xf numFmtId="0" fontId="38" fillId="0" borderId="0" xfId="0" applyFont="1" applyAlignment="1">
      <alignment vertical="center" wrapText="1"/>
    </xf>
    <xf numFmtId="176" fontId="11" fillId="10" borderId="13" xfId="0" applyNumberFormat="1" applyFont="1" applyFill="1" applyBorder="1" applyAlignment="1">
      <alignment vertical="center"/>
    </xf>
    <xf numFmtId="0" fontId="5" fillId="2" borderId="14"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0" fillId="0" borderId="18" xfId="0" applyBorder="1" applyAlignment="1">
      <alignment horizontal="left" vertical="top"/>
    </xf>
    <xf numFmtId="0" fontId="13" fillId="0" borderId="18" xfId="0" applyFont="1" applyBorder="1" applyAlignment="1">
      <alignment horizontal="right" vertical="center"/>
    </xf>
    <xf numFmtId="49" fontId="29"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9" fillId="0" borderId="18" xfId="0" applyFont="1" applyBorder="1" applyAlignment="1">
      <alignment horizontal="left" vertical="top"/>
    </xf>
    <xf numFmtId="179" fontId="5" fillId="3" borderId="19" xfId="0" applyNumberFormat="1" applyFont="1" applyFill="1" applyBorder="1" applyAlignment="1" applyProtection="1">
      <alignment horizontal="center" vertical="center"/>
      <protection locked="0"/>
    </xf>
    <xf numFmtId="179" fontId="0" fillId="0" borderId="11" xfId="0" applyNumberFormat="1" applyBorder="1" applyAlignment="1" applyProtection="1">
      <alignment vertical="center"/>
      <protection locked="0"/>
    </xf>
    <xf numFmtId="180" fontId="34" fillId="0" borderId="11" xfId="0" applyNumberFormat="1" applyFont="1" applyBorder="1" applyAlignment="1">
      <alignment horizontal="left"/>
    </xf>
    <xf numFmtId="0" fontId="11" fillId="0" borderId="0" xfId="0" applyFont="1" applyAlignment="1">
      <alignment horizontal="center" vertical="top"/>
    </xf>
    <xf numFmtId="0" fontId="5" fillId="2" borderId="19" xfId="0" applyFont="1" applyFill="1" applyBorder="1" applyAlignment="1" applyProtection="1">
      <alignment horizontal="center" vertical="center" wrapText="1"/>
      <protection locked="0"/>
    </xf>
    <xf numFmtId="0" fontId="0" fillId="0" borderId="11" xfId="0" applyBorder="1" applyAlignment="1">
      <alignment horizontal="left" vertical="top"/>
    </xf>
    <xf numFmtId="0" fontId="13" fillId="0" borderId="11" xfId="0" applyFont="1" applyBorder="1" applyAlignment="1">
      <alignment horizontal="right" vertical="center"/>
    </xf>
    <xf numFmtId="49" fontId="29" fillId="0" borderId="11" xfId="0" applyNumberFormat="1" applyFont="1" applyBorder="1" applyAlignment="1">
      <alignment horizontal="center" vertical="top"/>
    </xf>
    <xf numFmtId="49" fontId="0" fillId="0" borderId="11" xfId="0" applyNumberFormat="1" applyBorder="1" applyAlignment="1">
      <alignment horizontal="center" vertical="top"/>
    </xf>
    <xf numFmtId="0" fontId="9" fillId="0" borderId="11" xfId="0" applyFont="1" applyBorder="1" applyAlignment="1">
      <alignment horizontal="left" vertical="top"/>
    </xf>
    <xf numFmtId="176" fontId="11" fillId="10" borderId="0" xfId="0" applyNumberFormat="1" applyFont="1" applyFill="1" applyAlignment="1">
      <alignment vertical="center"/>
    </xf>
    <xf numFmtId="0" fontId="5"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11" xfId="0" applyNumberFormat="1" applyBorder="1" applyAlignment="1">
      <alignment vertical="center"/>
    </xf>
    <xf numFmtId="0" fontId="5" fillId="2" borderId="19" xfId="0" applyFont="1" applyFill="1" applyBorder="1" applyAlignment="1" applyProtection="1">
      <alignment vertical="center"/>
      <protection locked="0"/>
    </xf>
    <xf numFmtId="0" fontId="5" fillId="0" borderId="19" xfId="0" applyFont="1" applyBorder="1" applyAlignment="1">
      <alignment horizontal="center" vertical="center" wrapText="1"/>
    </xf>
    <xf numFmtId="0" fontId="5" fillId="0" borderId="0" xfId="0" applyFont="1" applyAlignment="1">
      <alignment horizontal="center" vertical="top" wrapText="1"/>
    </xf>
    <xf numFmtId="0" fontId="0" fillId="0" borderId="0" xfId="0" applyAlignment="1">
      <alignment horizontal="center" vertical="top" wrapText="1"/>
    </xf>
    <xf numFmtId="0" fontId="5" fillId="0" borderId="0" xfId="0" applyFont="1" applyAlignment="1">
      <alignment horizontal="center" vertical="top"/>
    </xf>
    <xf numFmtId="0" fontId="5" fillId="3" borderId="0" xfId="0" applyFont="1" applyFill="1" applyAlignment="1" applyProtection="1">
      <alignment horizontal="center" vertical="top"/>
      <protection locked="0"/>
    </xf>
    <xf numFmtId="0" fontId="5" fillId="0" borderId="0" xfId="0" applyFont="1" applyAlignment="1">
      <alignment horizontal="center" vertical="center"/>
    </xf>
    <xf numFmtId="0" fontId="0" fillId="0" borderId="23" xfId="0" applyBorder="1" applyAlignment="1">
      <alignment vertical="center"/>
    </xf>
    <xf numFmtId="14" fontId="5" fillId="0" borderId="19" xfId="0" applyNumberFormat="1" applyFont="1" applyBorder="1" applyAlignment="1">
      <alignment vertical="center"/>
    </xf>
    <xf numFmtId="0" fontId="37" fillId="2" borderId="11" xfId="0" applyFont="1" applyFill="1" applyBorder="1" applyAlignment="1" applyProtection="1">
      <alignment vertical="center"/>
      <protection locked="0"/>
    </xf>
    <xf numFmtId="14" fontId="39" fillId="0" borderId="11" xfId="0" applyNumberFormat="1" applyFont="1" applyBorder="1" applyAlignment="1">
      <alignment horizontal="right" vertical="center"/>
    </xf>
    <xf numFmtId="14" fontId="0" fillId="3" borderId="11" xfId="0" applyNumberFormat="1"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5" fillId="0" borderId="11" xfId="0" applyFont="1" applyBorder="1" applyAlignment="1">
      <alignment horizontal="center" vertical="top" wrapText="1"/>
    </xf>
    <xf numFmtId="0" fontId="0" fillId="0" borderId="11" xfId="0" applyBorder="1" applyAlignment="1">
      <alignment horizontal="center" vertical="top" wrapText="1"/>
    </xf>
    <xf numFmtId="49" fontId="5" fillId="3" borderId="19" xfId="0" applyNumberFormat="1"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5" fillId="0" borderId="20" xfId="0" applyFont="1" applyBorder="1" applyAlignment="1">
      <alignment horizontal="center" vertical="center" wrapText="1"/>
    </xf>
    <xf numFmtId="0" fontId="5" fillId="0" borderId="21" xfId="0" applyFont="1" applyBorder="1" applyAlignment="1">
      <alignment horizontal="center" vertical="top" wrapText="1"/>
    </xf>
    <xf numFmtId="0" fontId="0" fillId="0" borderId="21" xfId="0" applyBorder="1" applyAlignment="1">
      <alignment horizontal="center" vertical="top" wrapText="1"/>
    </xf>
    <xf numFmtId="0" fontId="5" fillId="3" borderId="21" xfId="0" applyFont="1" applyFill="1" applyBorder="1" applyAlignment="1" applyProtection="1">
      <alignment horizontal="center" vertical="top"/>
      <protection locked="0"/>
    </xf>
    <xf numFmtId="0" fontId="5" fillId="0" borderId="21" xfId="0" applyFont="1" applyBorder="1" applyAlignment="1">
      <alignment horizontal="center" vertical="top"/>
    </xf>
    <xf numFmtId="0" fontId="5" fillId="0" borderId="24" xfId="0" applyFont="1" applyBorder="1" applyAlignment="1">
      <alignment horizontal="center" vertical="center" wrapText="1"/>
    </xf>
    <xf numFmtId="0" fontId="5" fillId="0" borderId="3" xfId="0" applyFont="1" applyBorder="1" applyAlignment="1">
      <alignment horizontal="center" vertical="top" wrapText="1"/>
    </xf>
    <xf numFmtId="0" fontId="0" fillId="0" borderId="3" xfId="0" applyBorder="1" applyAlignment="1">
      <alignment horizontal="center" vertical="top" wrapText="1"/>
    </xf>
    <xf numFmtId="0" fontId="5" fillId="3" borderId="3" xfId="0" applyFont="1" applyFill="1" applyBorder="1" applyAlignment="1" applyProtection="1">
      <alignment horizontal="center" vertical="top"/>
      <protection locked="0"/>
    </xf>
    <xf numFmtId="0" fontId="5" fillId="0" borderId="3" xfId="0" applyFont="1" applyBorder="1" applyAlignment="1">
      <alignment horizontal="center" vertical="top"/>
    </xf>
    <xf numFmtId="0" fontId="5" fillId="0" borderId="19" xfId="0" applyFont="1" applyBorder="1" applyAlignment="1">
      <alignment horizontal="center" vertical="center"/>
    </xf>
    <xf numFmtId="0" fontId="5"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0" fillId="6" borderId="25" xfId="0" applyFont="1" applyFill="1" applyBorder="1" applyAlignment="1">
      <alignment horizontal="center" vertical="center" shrinkToFit="1"/>
    </xf>
    <xf numFmtId="0" fontId="41" fillId="0" borderId="0" xfId="0" applyFont="1" applyAlignment="1">
      <alignment horizontal="left"/>
    </xf>
    <xf numFmtId="0" fontId="5" fillId="6" borderId="0" xfId="0" applyFont="1" applyFill="1" applyAlignment="1">
      <alignment horizontal="left" vertical="center" indent="1"/>
    </xf>
    <xf numFmtId="0" fontId="42" fillId="6" borderId="15" xfId="0" applyFont="1" applyFill="1" applyBorder="1" applyAlignment="1">
      <alignment vertical="top" wrapText="1" shrinkToFit="1"/>
    </xf>
    <xf numFmtId="0" fontId="42" fillId="0" borderId="15" xfId="0" applyFont="1" applyBorder="1" applyAlignment="1">
      <alignment vertical="top" wrapText="1" shrinkToFit="1"/>
    </xf>
    <xf numFmtId="0" fontId="5"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5" fillId="0" borderId="3" xfId="0" applyFont="1" applyBorder="1" applyAlignment="1">
      <alignment horizontal="left" vertical="center"/>
    </xf>
    <xf numFmtId="0" fontId="9" fillId="0" borderId="26" xfId="0" applyFont="1" applyBorder="1" applyAlignment="1">
      <alignment vertical="center"/>
    </xf>
    <xf numFmtId="179" fontId="11" fillId="10" borderId="13" xfId="0" applyNumberFormat="1" applyFont="1" applyFill="1" applyBorder="1" applyAlignment="1">
      <alignment vertical="center"/>
    </xf>
    <xf numFmtId="0" fontId="43" fillId="0" borderId="0" xfId="0" applyFont="1" applyAlignment="1">
      <alignment vertical="center"/>
    </xf>
    <xf numFmtId="0" fontId="5" fillId="0" borderId="27" xfId="0" applyFont="1" applyBorder="1" applyAlignment="1">
      <alignment horizontal="center" vertical="center" wrapText="1"/>
    </xf>
    <xf numFmtId="49" fontId="5"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5" fillId="6" borderId="3" xfId="0" applyFont="1" applyFill="1" applyBorder="1" applyAlignment="1">
      <alignment horizontal="right" vertical="center" wrapText="1"/>
    </xf>
    <xf numFmtId="0" fontId="16" fillId="3" borderId="3" xfId="0" applyFont="1" applyFill="1" applyBorder="1" applyAlignment="1" applyProtection="1">
      <alignment horizontal="center" vertical="center"/>
      <protection locked="0"/>
    </xf>
    <xf numFmtId="0" fontId="46" fillId="0" borderId="26" xfId="0" applyFont="1" applyBorder="1" applyAlignment="1">
      <alignment vertical="center"/>
    </xf>
    <xf numFmtId="0" fontId="47" fillId="0" borderId="0" xfId="0" applyFont="1" applyAlignment="1">
      <alignment vertical="center"/>
    </xf>
    <xf numFmtId="0" fontId="0" fillId="0" borderId="28" xfId="0" applyBorder="1" applyAlignment="1">
      <alignment horizontal="center" vertical="center"/>
    </xf>
    <xf numFmtId="0" fontId="5"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5" fillId="3" borderId="5" xfId="0" applyNumberFormat="1" applyFont="1" applyFill="1" applyBorder="1" applyAlignment="1" applyProtection="1">
      <alignment horizontal="center" vertical="center"/>
      <protection locked="0"/>
    </xf>
    <xf numFmtId="0" fontId="5" fillId="6" borderId="3" xfId="0" applyFont="1" applyFill="1" applyBorder="1" applyAlignment="1">
      <alignment horizontal="left" vertical="center"/>
    </xf>
    <xf numFmtId="56" fontId="48"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49" fillId="0" borderId="18" xfId="0" applyFont="1" applyBorder="1" applyAlignment="1">
      <alignment horizontal="left"/>
    </xf>
    <xf numFmtId="0" fontId="50" fillId="0" borderId="18" xfId="0" applyFont="1" applyBorder="1" applyAlignment="1">
      <alignment horizontal="right" vertical="top"/>
    </xf>
    <xf numFmtId="0" fontId="31" fillId="0" borderId="0" xfId="0" applyFont="1" applyAlignment="1">
      <alignment vertical="top" wrapText="1"/>
    </xf>
    <xf numFmtId="0" fontId="16" fillId="0" borderId="5" xfId="0" applyFont="1" applyBorder="1" applyAlignment="1">
      <alignment horizontal="center" vertical="center"/>
    </xf>
    <xf numFmtId="0" fontId="11" fillId="0" borderId="3" xfId="0" applyFont="1" applyBorder="1" applyAlignment="1">
      <alignment horizontal="center" vertical="center"/>
    </xf>
    <xf numFmtId="0" fontId="11" fillId="0" borderId="26" xfId="0" applyFont="1" applyBorder="1" applyAlignment="1">
      <alignment horizontal="center" vertical="center"/>
    </xf>
    <xf numFmtId="0" fontId="16" fillId="2" borderId="5" xfId="0" applyFont="1" applyFill="1" applyBorder="1" applyAlignment="1" applyProtection="1">
      <alignment vertical="top"/>
      <protection locked="0"/>
    </xf>
    <xf numFmtId="0" fontId="5" fillId="0" borderId="3" xfId="0" applyFont="1" applyBorder="1" applyAlignment="1" applyProtection="1">
      <alignment vertical="top"/>
      <protection locked="0"/>
    </xf>
    <xf numFmtId="0" fontId="47" fillId="0" borderId="3" xfId="0" applyFont="1" applyBorder="1" applyAlignment="1">
      <alignment vertical="top"/>
    </xf>
    <xf numFmtId="0" fontId="50" fillId="0" borderId="3" xfId="0" applyFont="1" applyBorder="1" applyAlignment="1">
      <alignment horizontal="right" vertical="top"/>
    </xf>
    <xf numFmtId="0" fontId="51" fillId="0" borderId="26" xfId="0" applyFont="1" applyBorder="1" applyAlignment="1">
      <alignment horizontal="right" vertical="top"/>
    </xf>
    <xf numFmtId="176" fontId="11" fillId="0" borderId="13" xfId="0" applyNumberFormat="1" applyFont="1" applyBorder="1" applyAlignment="1">
      <alignment vertical="center"/>
    </xf>
    <xf numFmtId="0" fontId="52" fillId="0" borderId="0" xfId="0" applyFont="1" applyAlignment="1">
      <alignment horizontal="right" vertical="center"/>
    </xf>
    <xf numFmtId="0" fontId="53" fillId="0" borderId="5" xfId="0" applyFont="1" applyBorder="1" applyAlignment="1">
      <alignment horizontal="center" vertical="center" shrinkToFit="1"/>
    </xf>
    <xf numFmtId="0" fontId="54" fillId="0" borderId="3" xfId="0" applyFont="1" applyBorder="1" applyAlignment="1">
      <alignment vertical="center"/>
    </xf>
    <xf numFmtId="0" fontId="54" fillId="0" borderId="26" xfId="0" applyFont="1" applyBorder="1" applyAlignment="1">
      <alignment vertical="center"/>
    </xf>
    <xf numFmtId="0" fontId="5" fillId="3" borderId="5" xfId="0" applyFont="1" applyFill="1" applyBorder="1" applyAlignment="1" applyProtection="1">
      <alignment horizontal="center" vertical="center"/>
      <protection locked="0"/>
    </xf>
    <xf numFmtId="0" fontId="0" fillId="0" borderId="3" xfId="0" applyBorder="1" applyAlignment="1">
      <alignment vertical="center"/>
    </xf>
    <xf numFmtId="0" fontId="29" fillId="0" borderId="3" xfId="0" applyFont="1" applyBorder="1" applyAlignment="1">
      <alignment horizontal="center" vertical="top"/>
    </xf>
    <xf numFmtId="0" fontId="9" fillId="0" borderId="3" xfId="0" applyFont="1" applyBorder="1" applyAlignment="1">
      <alignment horizontal="left" vertical="top"/>
    </xf>
    <xf numFmtId="0" fontId="9" fillId="0" borderId="29" xfId="0" applyFont="1" applyBorder="1" applyAlignment="1">
      <alignment vertical="center"/>
    </xf>
    <xf numFmtId="0" fontId="20" fillId="0" borderId="0" xfId="0" applyFont="1" applyAlignment="1">
      <alignment vertical="center"/>
    </xf>
    <xf numFmtId="0" fontId="55" fillId="10" borderId="1" xfId="0" applyFont="1" applyFill="1" applyBorder="1" applyAlignment="1">
      <alignment horizontal="center" vertical="center"/>
    </xf>
    <xf numFmtId="0" fontId="5" fillId="0" borderId="5" xfId="0" applyFont="1" applyBorder="1" applyAlignment="1">
      <alignment horizontal="center" vertical="center" shrinkToFit="1"/>
    </xf>
    <xf numFmtId="0" fontId="0" fillId="0" borderId="3" xfId="0" applyBorder="1" applyAlignment="1">
      <alignment vertical="center"/>
    </xf>
    <xf numFmtId="0" fontId="0" fillId="0" borderId="26" xfId="0" applyBorder="1" applyAlignment="1">
      <alignment vertical="center"/>
    </xf>
    <xf numFmtId="0" fontId="5"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29" xfId="0" applyBorder="1" applyAlignment="1" applyProtection="1">
      <alignment horizontal="left" shrinkToFit="1"/>
      <protection locked="0"/>
    </xf>
    <xf numFmtId="0" fontId="5" fillId="0" borderId="5" xfId="0" applyFont="1" applyBorder="1" applyAlignment="1" applyProtection="1">
      <alignment horizontal="center" vertical="center" wrapText="1"/>
      <protection locked="0"/>
    </xf>
    <xf numFmtId="0" fontId="7" fillId="0" borderId="3" xfId="0" applyFont="1" applyBorder="1" applyAlignment="1" applyProtection="1">
      <alignment horizontal="right" vertical="center"/>
      <protection locked="0"/>
    </xf>
    <xf numFmtId="0" fontId="5" fillId="2" borderId="3"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0" fillId="0" borderId="23" xfId="0" applyBorder="1" applyAlignment="1" applyProtection="1">
      <alignment vertical="center"/>
      <protection locked="0"/>
    </xf>
    <xf numFmtId="0" fontId="5" fillId="2" borderId="30"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shrinkToFit="1"/>
      <protection locked="0"/>
    </xf>
    <xf numFmtId="0" fontId="56" fillId="0" borderId="3" xfId="0" applyFont="1" applyBorder="1" applyAlignment="1">
      <alignment horizontal="right" vertical="center"/>
    </xf>
    <xf numFmtId="0" fontId="57" fillId="0" borderId="3" xfId="0" applyFont="1" applyBorder="1" applyAlignment="1">
      <alignment horizontal="right" vertical="center"/>
    </xf>
    <xf numFmtId="0" fontId="58" fillId="0" borderId="31" xfId="0" applyFont="1" applyBorder="1" applyAlignment="1">
      <alignment horizontal="left" vertical="center" wrapText="1"/>
    </xf>
    <xf numFmtId="0" fontId="58" fillId="0" borderId="31" xfId="0" applyFont="1" applyBorder="1" applyAlignment="1">
      <alignment vertical="center" wrapText="1"/>
    </xf>
    <xf numFmtId="0" fontId="58" fillId="0" borderId="32" xfId="0" applyFont="1" applyBorder="1" applyAlignment="1">
      <alignment vertical="center" wrapText="1"/>
    </xf>
    <xf numFmtId="0" fontId="5"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29" xfId="0" applyBorder="1" applyAlignment="1">
      <alignment vertical="center"/>
    </xf>
    <xf numFmtId="0" fontId="5"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3" fillId="0" borderId="3" xfId="0" applyFont="1" applyBorder="1" applyAlignment="1">
      <alignment horizontal="right" vertical="center"/>
    </xf>
    <xf numFmtId="49" fontId="29"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5" fillId="0" borderId="1" xfId="0" applyFont="1" applyBorder="1" applyAlignment="1">
      <alignment horizontal="center" vertical="center"/>
    </xf>
    <xf numFmtId="0" fontId="14" fillId="2" borderId="5" xfId="0" applyFont="1" applyFill="1" applyBorder="1" applyAlignment="1" applyProtection="1">
      <alignment horizontal="left" vertical="center" indent="1"/>
      <protection locked="0"/>
    </xf>
    <xf numFmtId="0" fontId="37" fillId="0" borderId="3" xfId="0" applyFont="1" applyBorder="1" applyAlignment="1" applyProtection="1">
      <alignment horizontal="left" vertical="center" indent="1"/>
      <protection locked="0"/>
    </xf>
    <xf numFmtId="0" fontId="18" fillId="0" borderId="0" xfId="0" applyFont="1" applyAlignment="1">
      <alignment vertical="center" wrapText="1"/>
    </xf>
    <xf numFmtId="0" fontId="5" fillId="3" borderId="5" xfId="0" applyFont="1" applyFill="1" applyBorder="1" applyAlignment="1" applyProtection="1">
      <alignment vertical="center"/>
      <protection locked="0"/>
    </xf>
    <xf numFmtId="0" fontId="0" fillId="0" borderId="29" xfId="0" applyBorder="1" applyAlignment="1" applyProtection="1">
      <alignment vertical="center"/>
      <protection locked="0"/>
    </xf>
    <xf numFmtId="0" fontId="5" fillId="3" borderId="33" xfId="0" applyFont="1" applyFill="1" applyBorder="1" applyAlignment="1" applyProtection="1">
      <alignment vertical="center"/>
      <protection locked="0"/>
    </xf>
    <xf numFmtId="0" fontId="0" fillId="3" borderId="0" xfId="0" applyFill="1" applyAlignment="1" applyProtection="1">
      <alignment vertical="center"/>
      <protection locked="0"/>
    </xf>
    <xf numFmtId="0" fontId="5" fillId="2" borderId="5" xfId="0" applyFont="1" applyFill="1" applyBorder="1" applyAlignment="1" applyProtection="1">
      <alignment horizontal="center" vertical="center"/>
      <protection locked="0"/>
    </xf>
    <xf numFmtId="0" fontId="5" fillId="0" borderId="30" xfId="0" applyFont="1" applyBorder="1" applyAlignment="1">
      <alignment vertical="center"/>
    </xf>
    <xf numFmtId="0" fontId="5" fillId="3" borderId="18" xfId="0" applyFont="1" applyFill="1" applyBorder="1" applyAlignment="1" applyProtection="1">
      <alignment horizontal="center" vertical="top"/>
      <protection locked="0"/>
    </xf>
    <xf numFmtId="0" fontId="5" fillId="0" borderId="18" xfId="0" applyFont="1" applyBorder="1" applyAlignment="1" applyProtection="1">
      <alignment horizontal="center" vertical="center"/>
      <protection locked="0"/>
    </xf>
    <xf numFmtId="0" fontId="5" fillId="3" borderId="16" xfId="0" applyFont="1" applyFill="1" applyBorder="1" applyAlignment="1" applyProtection="1">
      <alignment horizontal="center" vertical="top"/>
      <protection locked="0"/>
    </xf>
    <xf numFmtId="0" fontId="5" fillId="0" borderId="16" xfId="0" applyFont="1" applyBorder="1" applyAlignment="1">
      <alignment horizontal="center" vertical="center"/>
    </xf>
    <xf numFmtId="0" fontId="0" fillId="0" borderId="17" xfId="0" applyBorder="1" applyAlignment="1">
      <alignment vertical="center"/>
    </xf>
    <xf numFmtId="176" fontId="59" fillId="0" borderId="13" xfId="0" applyNumberFormat="1" applyFont="1" applyBorder="1" applyAlignment="1">
      <alignment vertical="center"/>
    </xf>
    <xf numFmtId="0" fontId="0" fillId="0" borderId="26" xfId="0" applyBorder="1" applyAlignment="1" applyProtection="1">
      <alignment vertical="center"/>
      <protection locked="0"/>
    </xf>
    <xf numFmtId="176" fontId="59" fillId="10" borderId="13" xfId="0" applyNumberFormat="1" applyFont="1" applyFill="1" applyBorder="1" applyAlignment="1">
      <alignment vertical="center"/>
    </xf>
    <xf numFmtId="0" fontId="5" fillId="2" borderId="34" xfId="0" applyFont="1"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2" borderId="21" xfId="0" applyFill="1" applyBorder="1" applyProtection="1">
      <protection locked="0"/>
    </xf>
    <xf numFmtId="176" fontId="60" fillId="2" borderId="13" xfId="0" applyNumberFormat="1" applyFont="1" applyFill="1" applyBorder="1" applyAlignment="1">
      <alignment vertical="center"/>
    </xf>
    <xf numFmtId="0" fontId="5"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29" xfId="0" applyFill="1" applyBorder="1" applyAlignment="1" applyProtection="1">
      <alignment vertical="center"/>
      <protection locked="0"/>
    </xf>
    <xf numFmtId="0" fontId="5" fillId="3" borderId="5" xfId="0" applyFont="1" applyFill="1" applyBorder="1" applyAlignment="1" applyProtection="1">
      <alignment horizontal="center" vertical="center"/>
      <protection locked="0"/>
    </xf>
    <xf numFmtId="0" fontId="13" fillId="0" borderId="3" xfId="0" applyFont="1" applyBorder="1" applyAlignment="1">
      <alignment horizontal="left" vertical="top"/>
    </xf>
    <xf numFmtId="0" fontId="30" fillId="6" borderId="12" xfId="0" applyFont="1" applyFill="1" applyBorder="1" applyAlignment="1">
      <alignment vertical="center"/>
    </xf>
    <xf numFmtId="0" fontId="30" fillId="0" borderId="0" xfId="0" applyFont="1" applyAlignment="1" applyProtection="1">
      <alignment vertical="center"/>
      <protection hidden="1"/>
    </xf>
    <xf numFmtId="0" fontId="5" fillId="0" borderId="35" xfId="0" applyFont="1" applyBorder="1" applyAlignment="1">
      <alignment horizontal="center" vertical="center" shrinkToFit="1"/>
    </xf>
    <xf numFmtId="0" fontId="5" fillId="3" borderId="36" xfId="0" applyFont="1" applyFill="1" applyBorder="1" applyAlignment="1" applyProtection="1">
      <alignment vertical="center"/>
      <protection locked="0"/>
    </xf>
    <xf numFmtId="0" fontId="0" fillId="3" borderId="37" xfId="0" applyFill="1" applyBorder="1" applyAlignment="1" applyProtection="1">
      <alignment vertical="center"/>
      <protection locked="0"/>
    </xf>
    <xf numFmtId="0" fontId="0" fillId="0" borderId="22" xfId="0" applyBorder="1" applyAlignment="1" applyProtection="1">
      <alignment vertical="center"/>
      <protection locked="0"/>
    </xf>
    <xf numFmtId="0" fontId="5" fillId="3" borderId="38" xfId="0" applyFont="1" applyFill="1" applyBorder="1" applyAlignment="1" applyProtection="1">
      <alignment vertical="center"/>
      <protection locked="0"/>
    </xf>
    <xf numFmtId="0" fontId="5" fillId="11" borderId="19" xfId="0" applyFont="1" applyFill="1" applyBorder="1" applyAlignment="1" applyProtection="1">
      <alignment horizontal="left" vertical="center"/>
      <protection locked="0"/>
    </xf>
    <xf numFmtId="0" fontId="0" fillId="11" borderId="11" xfId="0" applyFill="1" applyBorder="1" applyAlignment="1" applyProtection="1">
      <alignment horizontal="left" vertical="center"/>
      <protection locked="0"/>
    </xf>
    <xf numFmtId="176" fontId="11" fillId="11" borderId="13" xfId="0" applyNumberFormat="1" applyFont="1" applyFill="1" applyBorder="1" applyAlignment="1">
      <alignment vertical="center"/>
    </xf>
    <xf numFmtId="0" fontId="9" fillId="0" borderId="0" xfId="0" applyFont="1" applyAlignment="1" applyProtection="1">
      <alignment vertical="center"/>
      <protection hidden="1"/>
    </xf>
    <xf numFmtId="0" fontId="5" fillId="2" borderId="24"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29" xfId="0" applyFill="1" applyBorder="1" applyAlignment="1" applyProtection="1">
      <alignment horizontal="left" vertical="center" indent="1"/>
      <protection locked="0"/>
    </xf>
    <xf numFmtId="0" fontId="5" fillId="3" borderId="6" xfId="0" applyFon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9" fillId="6" borderId="26" xfId="0" applyFont="1" applyFill="1" applyBorder="1" applyAlignment="1">
      <alignment vertical="center"/>
    </xf>
    <xf numFmtId="0" fontId="5" fillId="0" borderId="39" xfId="0" applyFont="1" applyBorder="1" applyAlignment="1">
      <alignment horizontal="center" vertical="center" shrinkToFit="1"/>
    </xf>
    <xf numFmtId="0" fontId="61" fillId="0" borderId="26" xfId="0" applyFont="1" applyBorder="1"/>
    <xf numFmtId="0" fontId="5"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176" fontId="11" fillId="5" borderId="13" xfId="0" applyNumberFormat="1" applyFont="1" applyFill="1" applyBorder="1" applyAlignment="1">
      <alignment vertical="center"/>
    </xf>
    <xf numFmtId="0" fontId="5" fillId="0" borderId="0" xfId="0" applyFont="1" applyAlignment="1">
      <alignment vertical="center"/>
    </xf>
    <xf numFmtId="0" fontId="14" fillId="0" borderId="0" xfId="0" applyFont="1" applyAlignment="1" applyProtection="1">
      <alignment vertical="center"/>
      <protection locked="0"/>
    </xf>
    <xf numFmtId="0" fontId="0" fillId="0" borderId="0" xfId="0" applyAlignment="1">
      <alignment vertical="center"/>
    </xf>
    <xf numFmtId="0" fontId="62" fillId="0" borderId="0" xfId="0" applyFont="1" applyAlignment="1">
      <alignment vertical="center"/>
    </xf>
    <xf numFmtId="0" fontId="63" fillId="0" borderId="0" xfId="0" applyFont="1" applyAlignment="1" applyProtection="1">
      <alignment vertical="center" wrapText="1"/>
      <protection locked="0"/>
    </xf>
    <xf numFmtId="0" fontId="34" fillId="0" borderId="0" xfId="0" applyFont="1" applyAlignment="1">
      <alignment vertical="center" wrapText="1"/>
    </xf>
    <xf numFmtId="0" fontId="64" fillId="0" borderId="0" xfId="0" applyFont="1" applyAlignment="1">
      <alignment vertical="center"/>
    </xf>
    <xf numFmtId="0" fontId="14" fillId="0" borderId="0" xfId="0" applyFont="1" applyAlignment="1">
      <alignment vertical="center"/>
    </xf>
    <xf numFmtId="0" fontId="65" fillId="0" borderId="19" xfId="0" applyFont="1" applyBorder="1" applyAlignment="1">
      <alignment vertical="center" wrapText="1"/>
    </xf>
    <xf numFmtId="0" fontId="65" fillId="0" borderId="11" xfId="0" applyFont="1" applyBorder="1" applyAlignment="1">
      <alignment vertical="center" wrapText="1"/>
    </xf>
    <xf numFmtId="0" fontId="65" fillId="0" borderId="12" xfId="0" applyFont="1" applyBorder="1" applyAlignment="1">
      <alignment vertical="center" wrapText="1"/>
    </xf>
    <xf numFmtId="0" fontId="64" fillId="0" borderId="16" xfId="0" applyFont="1" applyBorder="1" applyAlignment="1">
      <alignment wrapText="1"/>
    </xf>
    <xf numFmtId="0" fontId="66" fillId="0" borderId="0" xfId="0" applyFont="1" applyAlignment="1">
      <alignment vertical="center"/>
    </xf>
    <xf numFmtId="176" fontId="11" fillId="5" borderId="13"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67" fillId="0" borderId="0" xfId="0" applyFont="1" applyAlignment="1">
      <alignment vertical="center" shrinkToFit="1"/>
    </xf>
    <xf numFmtId="0" fontId="68" fillId="0" borderId="0" xfId="0" applyFont="1" applyAlignment="1">
      <alignment vertical="center" wrapText="1"/>
    </xf>
    <xf numFmtId="0" fontId="11" fillId="11" borderId="0" xfId="0" applyFont="1" applyFill="1" applyAlignment="1" applyProtection="1">
      <alignment vertical="center"/>
      <protection locked="0"/>
    </xf>
    <xf numFmtId="0" fontId="14" fillId="0" borderId="0" xfId="0" applyFont="1" applyAlignment="1">
      <alignment vertical="center"/>
    </xf>
    <xf numFmtId="0" fontId="5" fillId="0" borderId="0" xfId="0" applyFont="1" applyAlignment="1">
      <alignment horizontal="center" vertical="center"/>
    </xf>
    <xf numFmtId="0" fontId="69" fillId="0" borderId="0" xfId="0" applyFont="1" applyAlignment="1">
      <alignment vertical="center"/>
    </xf>
    <xf numFmtId="0" fontId="70" fillId="6" borderId="0" xfId="0" applyFont="1" applyFill="1" applyAlignment="1">
      <alignment vertical="center"/>
    </xf>
    <xf numFmtId="0" fontId="5" fillId="0" borderId="0" xfId="0" applyFont="1" applyAlignment="1">
      <alignment vertical="top" wrapText="1"/>
    </xf>
    <xf numFmtId="0" fontId="0" fillId="0" borderId="0" xfId="0" applyAlignment="1">
      <alignment vertical="top" wrapText="1"/>
    </xf>
    <xf numFmtId="0" fontId="5" fillId="0" borderId="40" xfId="0" applyFont="1" applyBorder="1" applyAlignment="1">
      <alignment horizontal="center" vertical="center"/>
    </xf>
    <xf numFmtId="0" fontId="71" fillId="0" borderId="0" xfId="0" applyFont="1" applyAlignment="1">
      <alignment horizontal="right" vertical="top"/>
    </xf>
    <xf numFmtId="0" fontId="13" fillId="0" borderId="0" xfId="0" applyFont="1" applyAlignment="1">
      <alignment vertical="center"/>
    </xf>
    <xf numFmtId="0" fontId="5" fillId="0" borderId="41" xfId="0" applyFont="1" applyBorder="1" applyAlignment="1">
      <alignment horizontal="center"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6" fillId="0" borderId="0" xfId="0" applyFont="1" applyAlignment="1">
      <alignment vertical="center"/>
    </xf>
    <xf numFmtId="0" fontId="0" fillId="0" borderId="2" xfId="0" applyBorder="1" applyAlignment="1">
      <alignment vertical="center"/>
    </xf>
    <xf numFmtId="0" fontId="29" fillId="0" borderId="19" xfId="0" applyFont="1" applyBorder="1" applyAlignment="1">
      <alignment vertical="center"/>
    </xf>
    <xf numFmtId="0" fontId="0" fillId="0" borderId="11" xfId="0" applyBorder="1" applyAlignment="1">
      <alignment vertical="center"/>
    </xf>
    <xf numFmtId="0" fontId="0" fillId="12" borderId="0" xfId="0" applyFill="1" applyAlignment="1">
      <alignment vertical="center" wrapText="1"/>
    </xf>
    <xf numFmtId="0" fontId="78" fillId="0" borderId="0" xfId="2" applyFont="1" applyAlignment="1">
      <alignment horizontal="center" shrinkToFit="1"/>
    </xf>
    <xf numFmtId="0" fontId="79" fillId="0" borderId="0" xfId="2" applyFont="1" applyAlignment="1">
      <alignment horizontal="center" shrinkToFit="1"/>
    </xf>
    <xf numFmtId="0" fontId="29" fillId="0" borderId="0" xfId="2" applyAlignment="1">
      <alignment vertical="center"/>
    </xf>
    <xf numFmtId="0" fontId="80" fillId="0" borderId="0" xfId="2" applyFont="1" applyAlignment="1">
      <alignment horizontal="center" vertical="center" shrinkToFit="1"/>
    </xf>
    <xf numFmtId="0" fontId="29" fillId="0" borderId="0" xfId="2" applyAlignment="1">
      <alignment horizontal="center" vertical="center" shrinkToFit="1"/>
    </xf>
    <xf numFmtId="0" fontId="28" fillId="0" borderId="21" xfId="2" applyFont="1" applyBorder="1" applyAlignment="1">
      <alignment horizontal="left" vertical="center"/>
    </xf>
    <xf numFmtId="0" fontId="28" fillId="0" borderId="0" xfId="2" applyFont="1" applyAlignment="1">
      <alignment horizontal="left" vertical="center"/>
    </xf>
    <xf numFmtId="0" fontId="5" fillId="0" borderId="0" xfId="2" applyFont="1" applyAlignment="1">
      <alignment horizontal="center" vertical="center"/>
    </xf>
    <xf numFmtId="0" fontId="5" fillId="0" borderId="37" xfId="2" applyFont="1" applyBorder="1" applyAlignment="1">
      <alignment horizontal="right" vertical="center"/>
    </xf>
    <xf numFmtId="0" fontId="29" fillId="0" borderId="37" xfId="2" applyBorder="1" applyAlignment="1">
      <alignment horizontal="right" vertical="center"/>
    </xf>
    <xf numFmtId="0" fontId="5" fillId="0" borderId="1" xfId="2" applyFont="1" applyBorder="1" applyAlignment="1">
      <alignment horizontal="center" vertical="center"/>
    </xf>
    <xf numFmtId="0" fontId="14" fillId="0" borderId="5" xfId="2" applyFont="1" applyBorder="1" applyAlignment="1">
      <alignment horizontal="center" vertical="center"/>
    </xf>
    <xf numFmtId="176" fontId="13" fillId="0" borderId="11" xfId="2" applyNumberFormat="1" applyFont="1" applyBorder="1" applyAlignment="1">
      <alignment horizontal="left" vertical="center"/>
    </xf>
    <xf numFmtId="0" fontId="29" fillId="0" borderId="11" xfId="2" applyBorder="1" applyAlignment="1">
      <alignment horizontal="left" vertical="center"/>
    </xf>
    <xf numFmtId="0" fontId="1" fillId="0" borderId="12" xfId="2" applyFont="1" applyBorder="1" applyAlignment="1">
      <alignment vertical="center"/>
    </xf>
    <xf numFmtId="0" fontId="29" fillId="0" borderId="17" xfId="2" applyBorder="1" applyAlignment="1">
      <alignment vertical="center"/>
    </xf>
    <xf numFmtId="179" fontId="5" fillId="0" borderId="34" xfId="2" applyNumberFormat="1" applyFont="1" applyBorder="1" applyAlignment="1">
      <alignment horizontal="center" vertical="center" wrapText="1"/>
    </xf>
    <xf numFmtId="0" fontId="29" fillId="0" borderId="21" xfId="2" applyBorder="1" applyAlignment="1">
      <alignment vertical="center" wrapText="1"/>
    </xf>
    <xf numFmtId="180" fontId="34" fillId="0" borderId="21" xfId="2" applyNumberFormat="1" applyFont="1" applyBorder="1" applyAlignment="1">
      <alignment horizontal="left" vertical="center" wrapText="1"/>
    </xf>
    <xf numFmtId="0" fontId="29" fillId="0" borderId="21" xfId="2" applyBorder="1" applyAlignment="1">
      <alignment horizontal="left" vertical="center" wrapText="1"/>
    </xf>
    <xf numFmtId="0" fontId="29" fillId="0" borderId="21" xfId="2" applyBorder="1" applyAlignment="1">
      <alignment vertical="center"/>
    </xf>
    <xf numFmtId="0" fontId="29" fillId="0" borderId="26" xfId="2" applyBorder="1" applyAlignment="1">
      <alignment vertical="center"/>
    </xf>
    <xf numFmtId="0" fontId="5" fillId="0" borderId="5" xfId="2" applyFont="1" applyBorder="1" applyAlignment="1">
      <alignment horizontal="left" vertical="center" wrapText="1" indent="1"/>
    </xf>
    <xf numFmtId="0" fontId="29" fillId="0" borderId="3" xfId="2" applyBorder="1" applyAlignment="1">
      <alignment horizontal="left" vertical="center" wrapText="1" indent="1"/>
    </xf>
    <xf numFmtId="0" fontId="29" fillId="0" borderId="29" xfId="2" applyBorder="1" applyAlignment="1">
      <alignment horizontal="left" vertical="center" wrapText="1" inden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176" fontId="13" fillId="0" borderId="11" xfId="2" applyNumberFormat="1" applyFont="1" applyBorder="1" applyAlignment="1">
      <alignment horizontal="left" vertical="center" indent="1"/>
    </xf>
    <xf numFmtId="0" fontId="29" fillId="0" borderId="11" xfId="2" applyBorder="1" applyAlignment="1">
      <alignment horizontal="left" vertical="center" indent="1"/>
    </xf>
    <xf numFmtId="0" fontId="5" fillId="0" borderId="3" xfId="2" applyFont="1" applyBorder="1" applyAlignment="1">
      <alignment horizontal="left" vertical="center"/>
    </xf>
    <xf numFmtId="176" fontId="13" fillId="0" borderId="11" xfId="2" applyNumberFormat="1" applyFont="1" applyBorder="1" applyAlignment="1">
      <alignment horizontal="left" vertical="center" indent="1"/>
    </xf>
    <xf numFmtId="0" fontId="1" fillId="0" borderId="3" xfId="2" applyFont="1" applyBorder="1" applyAlignment="1">
      <alignment horizontal="center" vertical="top" wrapText="1"/>
    </xf>
    <xf numFmtId="0" fontId="5" fillId="0" borderId="26" xfId="2" applyFont="1" applyBorder="1" applyAlignment="1">
      <alignment horizontal="center" vertical="center"/>
    </xf>
    <xf numFmtId="0" fontId="5" fillId="0" borderId="1" xfId="2" applyFont="1" applyBorder="1" applyAlignment="1">
      <alignment horizontal="center" vertical="center" shrinkToFit="1"/>
    </xf>
    <xf numFmtId="0" fontId="5" fillId="0" borderId="42" xfId="2" applyFont="1" applyBorder="1" applyAlignment="1">
      <alignment horizontal="center" vertical="center"/>
    </xf>
    <xf numFmtId="0" fontId="13" fillId="0" borderId="3" xfId="2" applyFont="1" applyBorder="1" applyAlignment="1">
      <alignment horizontal="right" vertical="center"/>
    </xf>
    <xf numFmtId="49" fontId="29" fillId="0" borderId="3" xfId="2" applyNumberFormat="1" applyBorder="1" applyAlignment="1">
      <alignment horizontal="center" vertical="top"/>
    </xf>
    <xf numFmtId="0" fontId="9" fillId="0" borderId="26" xfId="2" applyFont="1" applyBorder="1" applyAlignment="1">
      <alignment horizontal="left" vertical="top"/>
    </xf>
    <xf numFmtId="0" fontId="5" fillId="0" borderId="5" xfId="2" applyFont="1" applyBorder="1" applyAlignment="1">
      <alignment horizontal="center" vertical="center" shrinkToFit="1"/>
    </xf>
    <xf numFmtId="0" fontId="13" fillId="0" borderId="3" xfId="2" applyFont="1" applyBorder="1" applyAlignment="1">
      <alignment horizontal="right" vertical="center" wrapText="1"/>
    </xf>
    <xf numFmtId="0" fontId="29" fillId="0" borderId="3" xfId="2" applyBorder="1" applyAlignment="1">
      <alignment horizontal="center" vertical="top"/>
    </xf>
    <xf numFmtId="0" fontId="9" fillId="0" borderId="26" xfId="2" applyFont="1" applyBorder="1" applyAlignment="1">
      <alignment horizontal="left" vertical="top" wrapText="1"/>
    </xf>
    <xf numFmtId="0" fontId="81" fillId="0" borderId="0" xfId="2" applyFont="1" applyAlignment="1">
      <alignment horizontal="left"/>
    </xf>
    <xf numFmtId="0" fontId="5" fillId="0" borderId="0" xfId="2" applyFont="1" applyAlignment="1">
      <alignment horizontal="left" vertical="center" indent="1"/>
    </xf>
    <xf numFmtId="0" fontId="29" fillId="0" borderId="0" xfId="2" applyAlignment="1">
      <alignment horizontal="left" vertical="center" indent="1"/>
    </xf>
    <xf numFmtId="0" fontId="5" fillId="0" borderId="5" xfId="2" applyFont="1" applyBorder="1" applyAlignment="1">
      <alignment horizontal="center" vertical="center" wrapText="1"/>
    </xf>
    <xf numFmtId="0" fontId="29" fillId="0" borderId="3" xfId="2" applyBorder="1" applyAlignment="1">
      <alignment vertical="center" wrapText="1"/>
    </xf>
    <xf numFmtId="0" fontId="29" fillId="0" borderId="26" xfId="2" applyBorder="1" applyAlignment="1">
      <alignment vertical="center" wrapText="1"/>
    </xf>
    <xf numFmtId="0" fontId="29" fillId="0" borderId="3" xfId="2" applyBorder="1" applyAlignment="1">
      <alignment horizontal="left" vertical="center" wrapText="1"/>
    </xf>
    <xf numFmtId="0" fontId="26" fillId="0" borderId="26" xfId="2" applyFont="1" applyBorder="1" applyAlignment="1">
      <alignment horizontal="left" vertical="center"/>
    </xf>
    <xf numFmtId="0" fontId="82" fillId="0" borderId="18" xfId="2" applyFont="1" applyBorder="1" applyAlignment="1">
      <alignment horizontal="left"/>
    </xf>
    <xf numFmtId="0" fontId="49" fillId="0" borderId="0" xfId="2" applyFont="1" applyAlignment="1">
      <alignment horizontal="left"/>
    </xf>
    <xf numFmtId="0" fontId="5" fillId="0" borderId="0" xfId="2" applyFont="1" applyAlignment="1">
      <alignment horizontal="left" vertical="top"/>
    </xf>
    <xf numFmtId="0" fontId="29" fillId="0" borderId="0" xfId="2" applyAlignment="1">
      <alignment horizontal="left" vertical="top"/>
    </xf>
    <xf numFmtId="0" fontId="5" fillId="0" borderId="24" xfId="2" applyFont="1" applyBorder="1" applyAlignment="1">
      <alignment vertical="center" wrapText="1"/>
    </xf>
    <xf numFmtId="0" fontId="29" fillId="0" borderId="29" xfId="2" applyBorder="1" applyAlignment="1">
      <alignment vertical="center" wrapText="1"/>
    </xf>
    <xf numFmtId="0" fontId="5" fillId="0" borderId="40" xfId="2" applyFont="1" applyBorder="1" applyAlignment="1">
      <alignment horizontal="center" vertical="center"/>
    </xf>
    <xf numFmtId="0" fontId="83" fillId="0" borderId="31" xfId="2" applyFont="1" applyBorder="1" applyAlignment="1">
      <alignment vertical="center" wrapText="1"/>
    </xf>
    <xf numFmtId="0" fontId="29" fillId="0" borderId="31" xfId="2" applyBorder="1" applyAlignment="1">
      <alignment vertical="center" wrapText="1"/>
    </xf>
    <xf numFmtId="0" fontId="29" fillId="0" borderId="32" xfId="2" applyBorder="1" applyAlignment="1">
      <alignment vertical="center" wrapText="1"/>
    </xf>
    <xf numFmtId="0" fontId="5" fillId="0" borderId="6" xfId="2" applyFont="1" applyBorder="1" applyAlignment="1">
      <alignment vertical="top"/>
    </xf>
    <xf numFmtId="0" fontId="5" fillId="0" borderId="16" xfId="2" applyFont="1" applyBorder="1" applyAlignment="1">
      <alignment vertical="top"/>
    </xf>
    <xf numFmtId="0" fontId="29" fillId="0" borderId="16" xfId="2" applyBorder="1" applyAlignment="1">
      <alignment vertical="top"/>
    </xf>
    <xf numFmtId="0" fontId="29" fillId="0" borderId="17" xfId="2" applyBorder="1" applyAlignment="1">
      <alignment vertical="top"/>
    </xf>
    <xf numFmtId="0" fontId="5" fillId="0" borderId="7" xfId="2" applyFont="1" applyBorder="1" applyAlignment="1">
      <alignment vertical="top"/>
    </xf>
    <xf numFmtId="0" fontId="5" fillId="0" borderId="0" xfId="2" applyFont="1" applyAlignment="1">
      <alignment vertical="top"/>
    </xf>
    <xf numFmtId="0" fontId="29" fillId="0" borderId="0" xfId="2" applyAlignment="1">
      <alignment vertical="top"/>
    </xf>
    <xf numFmtId="0" fontId="29" fillId="0" borderId="23" xfId="2" applyBorder="1" applyAlignment="1">
      <alignment vertical="top"/>
    </xf>
    <xf numFmtId="0" fontId="84" fillId="0" borderId="7" xfId="2" applyFont="1" applyBorder="1" applyAlignment="1">
      <alignment horizontal="right" vertical="top" wrapText="1" indent="4"/>
    </xf>
    <xf numFmtId="0" fontId="85" fillId="0" borderId="0" xfId="2" applyFont="1" applyAlignment="1">
      <alignment horizontal="right"/>
    </xf>
    <xf numFmtId="0" fontId="86" fillId="0" borderId="23" xfId="2" applyFont="1" applyBorder="1" applyAlignment="1">
      <alignment horizontal="right" indent="2"/>
    </xf>
    <xf numFmtId="0" fontId="5" fillId="0" borderId="43" xfId="2" applyFont="1" applyBorder="1" applyAlignment="1">
      <alignment horizontal="center" vertical="center"/>
    </xf>
    <xf numFmtId="0" fontId="5" fillId="0" borderId="37" xfId="2" applyFont="1" applyBorder="1" applyAlignment="1">
      <alignment horizontal="center" vertical="center"/>
    </xf>
    <xf numFmtId="0" fontId="29" fillId="0" borderId="37" xfId="2" applyBorder="1" applyAlignment="1">
      <alignment vertical="center"/>
    </xf>
    <xf numFmtId="0" fontId="29" fillId="0" borderId="22" xfId="2" applyBorder="1" applyAlignment="1">
      <alignment vertical="center"/>
    </xf>
    <xf numFmtId="182" fontId="87" fillId="0" borderId="0" xfId="2" applyNumberFormat="1" applyFont="1" applyAlignment="1">
      <alignment vertical="center"/>
    </xf>
    <xf numFmtId="0" fontId="9" fillId="0" borderId="0" xfId="2" applyFont="1" applyAlignment="1">
      <alignment vertical="center"/>
    </xf>
  </cellXfs>
  <cellStyles count="3">
    <cellStyle name="ハイパーリンク" xfId="1" builtinId="8"/>
    <cellStyle name="標準" xfId="0" builtinId="0"/>
    <cellStyle name="標準 2" xfId="2" xr:uid="{58505744-727D-4676-8457-51F841D63D5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checked="Checked" fmlaLink="#REF!"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checked="Checked" fmlaLink="#REF!" lockText="1" noThreeD="1"/>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checked="Checked"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D3BCABDA-3E1C-41AB-96D4-16776ECE64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32392806-3335-408C-A4F7-FCA866E3CB2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6A585EFE-8F3D-43F1-AD05-A5726CF143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93BD1985-9B4D-49EB-BC69-21B32CBE50E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277BFE04-46D5-4033-99AF-9C750AEFD07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A304D18A-F204-4C88-90E1-CD03D14AAA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5A7E9D9B-DAE3-4488-90ED-DAC7C29A73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4166F721-2549-4DAA-AF8F-9DF2BE802B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F7BDE6FF-1A0F-467E-A3FC-3ADDBA1D7E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2A9439FB-DB9E-40DC-8A41-A8AD9A9744D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56ABA721-A8E6-4C79-A143-A6F179B3BCE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AC811F94-986B-4255-9A8D-B9A9007281B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A26F84BE-7D8E-40EF-A008-E9482EE022A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C0AC024E-8F6A-4923-BC8C-008C22858FF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13B359C9-7A58-46FB-BEBB-B22A74AA249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45A199E6-4071-4362-AF5F-BEDF5649F8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E15D32B5-59DA-4A26-9906-6A72040134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CD790A60-A36E-4A58-9CFA-29CA829D8CC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0641A302-8ED2-4B5C-B3E9-76580599C6C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AAC20584-51C7-4FD3-A9E0-78A8D3D921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323789DC-C9E0-476E-9DC2-4C2CD9A140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4A9F4BF9-065D-420D-81FE-977F1AFAAB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3B52817C-4CAE-4751-AD8E-A5AB9FB3F3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1B39FBB4-C75F-4ABF-B8F8-CEF8224EB3C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F12C643F-E5C2-47B5-8359-DEBA3B66A5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8B025DE0-27DD-42EC-9D66-7C2EFCE051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E45259E1-25DE-4D7A-87D8-FECEA225336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A3C74A13-650C-4476-96EE-1667B1BD93B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9D7E3A70-ABDA-4D1B-AB94-E77EFD7EA2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B5ED3DE5-3E81-4ED1-A2A8-EB481D0948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D34D4947-D4BE-4612-80E3-8130135B4A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6F120F8A-C267-4763-89F0-282AB2CE7B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DDAE18CE-A6FF-4590-AD9A-3692E5DB7E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4B8A64C2-DE90-4F17-9C81-69CF62857D4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29F749CE-C053-4014-9C4A-E5B76ECDF5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935B18B4-7967-4426-B52C-A3F9FFE6E5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8EEA39A7-5051-4E6A-B6BC-1087D764F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8EB2F8F2-F721-4E4A-8359-F0DF4F7685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8CD94728-1950-4104-988E-A54433703F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E0B75CE0-F4B9-42D4-8F80-84ED652E7A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3B46EDDD-FDC3-4E88-8DAD-4D05B9714A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BF0F3854-7867-46BA-8B46-BE223E7541E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29E73F30-643F-4545-A8A9-D3E9C58B5B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667E71C3-FEE5-4215-A51B-4E345BF538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8D7987DA-06C5-41EB-AA3C-91658C9086A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A9B5C895-28EB-44CD-9EC3-6952D2309F2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76C0FEAA-38F2-4E41-82C9-9F810AEAB5A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CFFC3512-6284-4155-A4DC-D8DE54631A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EB257E5A-B169-4955-B751-92E36167FCB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3306EAE9-D3E8-4B1D-A7AD-A649A4E560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F2110F59-2A0B-4A72-97E5-A86427E933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35FF8649-DF25-48FA-A9D0-AE99814ACF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151BC4C4-0F3E-4FC4-A270-37E157E48E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0E8603FB-F666-44B4-8B3A-C653DAC601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6A7C26AA-6DD8-493B-BCC9-49E01A4C233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CE4B3C0D-7C68-4D54-B122-1084A9E4CF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140801FD-5F93-4A1A-AF49-E3D78244EE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EB8C4FF2-340C-45DB-A720-A8E197A475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DC7C161E-B137-4532-83F1-E8116517F9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22619D61-8FAA-4B31-904E-2D3E42EA5BA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0FEA4186-5339-4004-B239-4D10818934E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0E533600-6580-4C33-A9D8-2BEFEEEE26B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FF18CAC4-F15E-4750-B368-7F537A0C58D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349E777F-7291-4DE8-AACE-AE871FB308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31C2F36B-FF20-405A-B5C7-4545A714013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ABE87EC4-9066-405B-9DA8-3E9A2FFBDC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E2D24959-54C4-45B7-A2D8-252982E3C77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E4549A87-6E67-48FE-9EF2-C7A5561E86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0F6AD421-4DD8-439F-959A-C14667EACEB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0F3FCEB3-344F-4944-8865-B9F2687B18F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8BCDADE3-9439-462C-B83A-D6DEABED31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01E15F2D-69F4-4239-B476-C2611E81C22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74977884-30DA-411A-B3C9-0E99B639DF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0ABF5D0B-3C51-4FF2-BC74-72D50B1ECC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A552548E-8ADC-44F1-A912-5BBDF38F9F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B8252AA4-86F1-4B4E-A466-9FAC3086D5C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BA296F45-0169-4031-AF8E-9F3BD7439CB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9E5396FE-F124-4B0B-B6B6-75476FE4B66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A4BF928A-D2C4-4EB0-A1AB-E89394FC23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A3E9CECB-3023-4D90-984D-886327B252E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E183DF94-5291-42DE-8794-E4CE1365335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2E650123-496D-41F3-A044-1A07057BC29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3BC0A172-9BA7-414E-8687-6CE28AB3EA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36585AA4-5D51-41F4-A34F-ACB17896FF6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A2BAACDA-2D1C-44D5-81FF-FC0E7543B8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30B7CE76-5EDF-433D-9A2D-5DAA0B667DA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5C1314AC-1136-433F-9984-B6C07BFF70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9A3E6D27-98F6-4A43-9D55-248531FAE2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794F7AA9-613E-4E33-878D-646FDC36994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EA5C6580-142B-45F7-BF88-52DE844F80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06DF4290-1704-4327-8655-C2378ECF8C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30106F75-8D11-4E00-89B9-733433BD7AD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C9E620BB-E1D3-460C-A817-099A3BFE5CC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295B98C6-7273-4E65-B07A-D3745E9662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9EDEED51-D101-474A-8708-5950861EDFC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1B384CB0-9A40-4BE6-879D-9E1916E6C5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E6A2A1D3-B5DF-4698-AE24-E9755C7FAA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60E1B9CE-347C-4582-90BB-72835DD2C5A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3636D950-E886-4A81-98C8-11E9F21A1CB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61D9EC9A-9859-4ED0-9CA8-8D80C221B2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40A2637F-7801-4206-8A84-EDEA84FEDF7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CA87F4ED-9783-4183-AC34-7620F5ECB4E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6BB0A5D0-A1B0-46D9-84DA-656354765B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6CE774A5-F063-45B6-AAAE-60B9B70742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31891687-8A12-42D2-9D50-FCB278BABA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244E5385-B705-4440-9AEF-2FC178D4B6A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B7034FA0-4BC0-4A55-A6BC-98B44ED3915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2336D3C7-75E0-43AA-8D45-A4F12A8583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EFC794B7-104F-48C0-80EC-BDB9BDD0CC7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9AB529D3-D437-4000-804C-55964E0089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4C89F7D6-C431-4BE2-BB94-1ECC53F8C7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3956466E-1059-4DB4-8C57-52CAE6ABAD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495FCB3A-2A56-4FC4-AB64-63497F51B8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A21A3E85-1C73-47E5-95F1-EFFE26349D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6D9258DA-C753-447F-A191-36A2FE8340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50FEB03C-EB2D-4A61-87BF-D8BA2C26F4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C0F90540-D5D5-446E-9228-828ADF773ED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8C14F8BC-4C5C-49BB-ACB2-63923862A0E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AC9B230E-F1A8-42C9-BC59-12DF95836A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twoCellAnchor>
    <xdr:from>
      <xdr:col>2</xdr:col>
      <xdr:colOff>1473524</xdr:colOff>
      <xdr:row>28</xdr:row>
      <xdr:rowOff>8141</xdr:rowOff>
    </xdr:from>
    <xdr:to>
      <xdr:col>7</xdr:col>
      <xdr:colOff>488460</xdr:colOff>
      <xdr:row>28</xdr:row>
      <xdr:rowOff>8141</xdr:rowOff>
    </xdr:to>
    <xdr:cxnSp macro="">
      <xdr:nvCxnSpPr>
        <xdr:cNvPr id="121" name="直線コネクタ 120">
          <a:extLst>
            <a:ext uri="{FF2B5EF4-FFF2-40B4-BE49-F238E27FC236}">
              <a16:creationId xmlns:a16="http://schemas.microsoft.com/office/drawing/2014/main" id="{EDB5DFAC-D318-4073-9A8F-5F64143E1252}"/>
            </a:ext>
          </a:extLst>
        </xdr:cNvPr>
        <xdr:cNvCxnSpPr/>
      </xdr:nvCxnSpPr>
      <xdr:spPr>
        <a:xfrm>
          <a:off x="1854524" y="7856741"/>
          <a:ext cx="291066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DD10-73B2-4790-8F92-8B8D7917C32A}">
  <sheetPr codeName="Sheet2"/>
  <dimension ref="A1:CN1006"/>
  <sheetViews>
    <sheetView showGridLines="0" showRowColHeaders="0" tabSelected="1" topLeftCell="A40" zoomScaleNormal="100" workbookViewId="0">
      <selection activeCell="D9" sqref="D9"/>
    </sheetView>
  </sheetViews>
  <sheetFormatPr defaultColWidth="12.625" defaultRowHeight="18.75"/>
  <cols>
    <col min="1" max="1" width="5.375" style="48" customWidth="1"/>
    <col min="2" max="2" width="6.75" style="23" hidden="1" customWidth="1"/>
    <col min="3" max="3" width="22.75" style="23" customWidth="1"/>
    <col min="4" max="4" width="3.75" style="23" customWidth="1"/>
    <col min="5" max="5" width="5.875" style="23" customWidth="1"/>
    <col min="6" max="9" width="9.375" style="23" customWidth="1"/>
    <col min="10" max="10" width="3.25" style="48" customWidth="1"/>
    <col min="11" max="11" width="6.75" style="48" customWidth="1"/>
    <col min="12" max="12" width="5.5" style="23" hidden="1" customWidth="1"/>
    <col min="13" max="13" width="8.625" style="46" hidden="1" customWidth="1"/>
    <col min="14" max="14" width="8.5" style="47" hidden="1" customWidth="1"/>
    <col min="15" max="15" width="5.625" style="23" hidden="1" customWidth="1"/>
    <col min="16" max="16" width="2" style="23" hidden="1" customWidth="1"/>
    <col min="17" max="17" width="38.125" style="23" hidden="1" customWidth="1"/>
    <col min="18" max="18" width="7.875" style="21" customWidth="1"/>
    <col min="19" max="22" width="12.625" style="23" customWidth="1"/>
    <col min="23" max="16384" width="12.625" style="23"/>
  </cols>
  <sheetData>
    <row r="1" spans="1:92" s="17" customFormat="1" ht="15" hidden="1" customHeight="1">
      <c r="A1" s="1"/>
      <c r="B1" s="2" t="s">
        <v>0</v>
      </c>
      <c r="C1" s="2" t="s">
        <v>1</v>
      </c>
      <c r="D1" s="2" t="s">
        <v>2</v>
      </c>
      <c r="E1" s="1" t="s">
        <v>3</v>
      </c>
      <c r="F1" s="2" t="s">
        <v>4</v>
      </c>
      <c r="G1" s="2" t="s">
        <v>5</v>
      </c>
      <c r="H1" s="2" t="s">
        <v>6</v>
      </c>
      <c r="I1" s="2" t="s">
        <v>7</v>
      </c>
      <c r="J1" s="1" t="s">
        <v>8</v>
      </c>
      <c r="K1" s="1" t="s">
        <v>9</v>
      </c>
      <c r="L1" s="1" t="s">
        <v>10</v>
      </c>
      <c r="M1" s="2" t="s">
        <v>11</v>
      </c>
      <c r="N1" s="3" t="s">
        <v>12</v>
      </c>
      <c r="O1" s="4" t="s">
        <v>13</v>
      </c>
      <c r="P1" s="5" t="s">
        <v>14</v>
      </c>
      <c r="Q1" s="5" t="s">
        <v>15</v>
      </c>
      <c r="R1" s="5"/>
      <c r="S1" s="5" t="s">
        <v>16</v>
      </c>
      <c r="T1" s="5" t="s">
        <v>17</v>
      </c>
      <c r="U1" s="5" t="s">
        <v>18</v>
      </c>
      <c r="V1" s="5" t="s">
        <v>19</v>
      </c>
      <c r="W1" s="5" t="s">
        <v>20</v>
      </c>
      <c r="X1" s="5" t="s">
        <v>21</v>
      </c>
      <c r="Y1" s="5" t="s">
        <v>22</v>
      </c>
      <c r="Z1" s="5" t="s">
        <v>23</v>
      </c>
      <c r="AA1" s="5" t="s">
        <v>24</v>
      </c>
      <c r="AB1" s="5" t="s">
        <v>25</v>
      </c>
      <c r="AC1" s="5" t="s">
        <v>26</v>
      </c>
      <c r="AD1" s="5" t="s">
        <v>27</v>
      </c>
      <c r="AE1" s="5" t="s">
        <v>28</v>
      </c>
      <c r="AF1" s="5" t="s">
        <v>29</v>
      </c>
      <c r="AG1" s="5" t="s">
        <v>30</v>
      </c>
      <c r="AH1" s="6" t="s">
        <v>31</v>
      </c>
      <c r="AI1" s="7" t="s">
        <v>32</v>
      </c>
      <c r="AJ1" s="8" t="s">
        <v>33</v>
      </c>
      <c r="AK1" s="8" t="s">
        <v>34</v>
      </c>
      <c r="AL1" s="8" t="s">
        <v>33</v>
      </c>
      <c r="AM1" s="8" t="s">
        <v>35</v>
      </c>
      <c r="AN1" s="8" t="s">
        <v>36</v>
      </c>
      <c r="AO1" s="8" t="s">
        <v>37</v>
      </c>
      <c r="AP1" s="8" t="s">
        <v>38</v>
      </c>
      <c r="AQ1" s="5" t="s">
        <v>39</v>
      </c>
      <c r="AR1" s="5" t="s">
        <v>40</v>
      </c>
      <c r="AS1" s="5" t="s">
        <v>41</v>
      </c>
      <c r="AT1" s="9" t="s">
        <v>42</v>
      </c>
      <c r="AU1" s="10" t="s">
        <v>43</v>
      </c>
      <c r="AV1" s="11" t="s">
        <v>44</v>
      </c>
      <c r="AW1" s="4" t="s">
        <v>45</v>
      </c>
      <c r="AX1" s="4" t="s">
        <v>46</v>
      </c>
      <c r="AY1" s="4" t="s">
        <v>47</v>
      </c>
      <c r="AZ1" s="12" t="s">
        <v>48</v>
      </c>
      <c r="BA1" s="13" t="s">
        <v>49</v>
      </c>
      <c r="BB1" s="5" t="s">
        <v>50</v>
      </c>
      <c r="BC1" s="5" t="s">
        <v>51</v>
      </c>
      <c r="BD1" s="5" t="s">
        <v>52</v>
      </c>
      <c r="BE1" s="5" t="s">
        <v>53</v>
      </c>
      <c r="BF1" s="5" t="s">
        <v>54</v>
      </c>
      <c r="BG1" s="5" t="s">
        <v>55</v>
      </c>
      <c r="BH1" s="5" t="s">
        <v>55</v>
      </c>
      <c r="BI1" s="14" t="s">
        <v>56</v>
      </c>
      <c r="BJ1" s="14" t="s">
        <v>56</v>
      </c>
      <c r="BK1" s="5" t="s">
        <v>57</v>
      </c>
      <c r="BL1" s="5" t="s">
        <v>58</v>
      </c>
      <c r="BM1" s="5" t="s">
        <v>59</v>
      </c>
      <c r="BN1" s="5" t="s">
        <v>60</v>
      </c>
      <c r="BO1" s="5" t="s">
        <v>61</v>
      </c>
      <c r="BP1" s="5" t="s">
        <v>62</v>
      </c>
      <c r="BQ1" s="5" t="s">
        <v>58</v>
      </c>
      <c r="BR1" s="15" t="s">
        <v>63</v>
      </c>
      <c r="BS1" s="15" t="s">
        <v>64</v>
      </c>
      <c r="BT1" s="16" t="s">
        <v>65</v>
      </c>
      <c r="BU1" s="1">
        <v>66</v>
      </c>
      <c r="BV1" s="16" t="s">
        <v>66</v>
      </c>
      <c r="BW1" s="1">
        <v>67</v>
      </c>
      <c r="BX1" s="16" t="s">
        <v>67</v>
      </c>
      <c r="BY1" s="1">
        <v>68</v>
      </c>
      <c r="BZ1" s="16" t="s">
        <v>68</v>
      </c>
      <c r="CA1" s="1">
        <v>68</v>
      </c>
      <c r="CB1" s="15" t="s">
        <v>69</v>
      </c>
      <c r="CC1" s="5" t="s">
        <v>70</v>
      </c>
      <c r="CD1" s="5" t="s">
        <v>71</v>
      </c>
    </row>
    <row r="2" spans="1:92" s="22" customFormat="1" ht="15" hidden="1" customHeight="1">
      <c r="A2" s="18"/>
      <c r="B2" s="18"/>
      <c r="C2" s="18"/>
      <c r="D2" s="18"/>
      <c r="E2" s="18"/>
      <c r="F2" s="18"/>
      <c r="G2" s="18"/>
      <c r="H2" s="18"/>
      <c r="I2" s="18"/>
      <c r="J2" s="18" t="s">
        <v>72</v>
      </c>
      <c r="K2" s="18" t="s">
        <v>72</v>
      </c>
      <c r="L2" s="19"/>
      <c r="M2" s="1" t="s">
        <v>73</v>
      </c>
      <c r="N2" s="20" t="s">
        <v>72</v>
      </c>
      <c r="O2" s="19"/>
      <c r="P2" s="19"/>
      <c r="Q2" s="19"/>
      <c r="R2" s="21"/>
      <c r="S2" s="19"/>
      <c r="T2" s="19"/>
    </row>
    <row r="3" spans="1:92" ht="15" hidden="1" customHeight="1">
      <c r="A3" s="23">
        <f>$N$8</f>
        <v>8</v>
      </c>
      <c r="B3" s="24" t="str">
        <f>$N$9</f>
        <v/>
      </c>
      <c r="C3" s="24" t="str">
        <f>$N$10</f>
        <v/>
      </c>
      <c r="D3" s="24" t="str">
        <f>$N$11</f>
        <v/>
      </c>
      <c r="E3" s="24" t="str">
        <f>$N$12</f>
        <v/>
      </c>
      <c r="F3" s="24" t="str">
        <f>$N$13</f>
        <v/>
      </c>
      <c r="G3" s="24" t="str">
        <f>$N$14</f>
        <v/>
      </c>
      <c r="H3" s="24" t="str">
        <f>$N$15</f>
        <v/>
      </c>
      <c r="I3" s="24" t="str">
        <f>$N$16</f>
        <v/>
      </c>
      <c r="J3" s="24" t="str">
        <f>$N$17</f>
        <v/>
      </c>
      <c r="K3" s="24" t="str">
        <f>$N$18</f>
        <v/>
      </c>
      <c r="L3" s="24" t="str">
        <f>$N$19</f>
        <v>＊＊＊</v>
      </c>
      <c r="M3" s="24" t="str">
        <f>$N$20</f>
        <v>＊＊＊</v>
      </c>
      <c r="N3" s="24" t="str">
        <f>$N$21</f>
        <v/>
      </c>
      <c r="O3" s="24" t="str">
        <f>$N$22</f>
        <v>＊＊＊</v>
      </c>
      <c r="P3" s="24" t="str">
        <f>$N$23</f>
        <v>＊＊＊</v>
      </c>
      <c r="Q3" s="24" t="str">
        <f>$N$24</f>
        <v>＊＊＊</v>
      </c>
      <c r="R3" s="24"/>
      <c r="S3" s="25" t="str">
        <f>$N$26</f>
        <v>＊＊＊</v>
      </c>
      <c r="T3" s="24" t="str">
        <f>$N$27</f>
        <v>＊＊＊</v>
      </c>
      <c r="U3" s="24" t="str">
        <f>$N$28</f>
        <v>＊＊＊＊＊＊</v>
      </c>
      <c r="V3" s="24" t="str">
        <f>$N$29</f>
        <v>＊＊＊</v>
      </c>
      <c r="W3" s="24" t="str">
        <f>$N$30</f>
        <v>＊＊＊</v>
      </c>
      <c r="X3" s="24" t="str">
        <f>$N$31</f>
        <v>＊＊＊</v>
      </c>
      <c r="Y3" s="24" t="str">
        <f>$N$32</f>
        <v>＊＊＊</v>
      </c>
      <c r="Z3" s="24" t="str">
        <f>$N$33</f>
        <v>＊＊＊</v>
      </c>
      <c r="AA3" s="24" t="str">
        <f>$N$34</f>
        <v>＊＊＊</v>
      </c>
      <c r="AB3" s="24" t="str">
        <f>$N$35</f>
        <v>＊＊＊</v>
      </c>
      <c r="AC3" s="24" t="str">
        <f>$N$36</f>
        <v>＊＊＊</v>
      </c>
      <c r="AD3" s="24" t="str">
        <f>$N$37</f>
        <v>＊＊＊</v>
      </c>
      <c r="AE3" s="24" t="str">
        <f>$N$38</f>
        <v>＊＊＊</v>
      </c>
      <c r="AF3" s="24" t="str">
        <f>$N$39</f>
        <v>＊＊＊</v>
      </c>
      <c r="AG3" s="24" t="str">
        <f>$N$40</f>
        <v>＊＊＊</v>
      </c>
      <c r="AH3" s="24" t="str">
        <f>$N$41</f>
        <v/>
      </c>
      <c r="AI3" s="24" t="str">
        <f>$N$42</f>
        <v/>
      </c>
      <c r="AJ3" s="24" t="str">
        <f>$N$43</f>
        <v/>
      </c>
      <c r="AK3" s="24" t="str">
        <f>$N$44</f>
        <v/>
      </c>
      <c r="AL3" s="24" t="str">
        <f>$N$45</f>
        <v/>
      </c>
      <c r="AM3" s="24" t="str">
        <f>$N$46</f>
        <v/>
      </c>
      <c r="AN3" s="24" t="str">
        <f>$N$47</f>
        <v/>
      </c>
      <c r="AO3" s="24" t="str">
        <f>$N$48</f>
        <v/>
      </c>
      <c r="AP3" s="24" t="str">
        <f>$N$49</f>
        <v/>
      </c>
      <c r="AQ3" s="24" t="str">
        <f>$N$50</f>
        <v>-</v>
      </c>
      <c r="AR3" s="24" t="str">
        <f>$N$51</f>
        <v>-</v>
      </c>
      <c r="AS3" s="24" t="str">
        <f>$N$52</f>
        <v>-</v>
      </c>
      <c r="AT3" s="24" t="str">
        <f>$N$53</f>
        <v>＊＊＊</v>
      </c>
      <c r="AU3" s="24" t="str">
        <f>$N$54</f>
        <v>＊＊＊</v>
      </c>
      <c r="AV3" s="24" t="str">
        <f>$N$55</f>
        <v>＊＊＊</v>
      </c>
      <c r="AW3" s="24" t="str">
        <f>$N$56</f>
        <v>＊＊＊</v>
      </c>
      <c r="AX3" s="24" t="str">
        <f>$N$57</f>
        <v>＊＊＊</v>
      </c>
      <c r="AY3" s="24" t="str">
        <f>$N$58</f>
        <v>＊＊＊</v>
      </c>
      <c r="AZ3" s="24">
        <f>$N$59</f>
        <v>2025</v>
      </c>
      <c r="BA3" s="24" t="str">
        <f>$N$60</f>
        <v>＊＊＊</v>
      </c>
      <c r="BB3" s="24" t="str">
        <f>$N$61</f>
        <v>＊＊＊</v>
      </c>
      <c r="BC3" s="24" t="str">
        <f>$N$62</f>
        <v>＊＊＊</v>
      </c>
      <c r="BD3" s="24" t="str">
        <f>$N$63</f>
        <v>＊＊＊</v>
      </c>
      <c r="BE3" s="24" t="str">
        <f>$N$64</f>
        <v>＊＊＊</v>
      </c>
      <c r="BF3" s="24" t="str">
        <f>$N$65</f>
        <v>＊＊＊</v>
      </c>
      <c r="BG3" s="24" t="str">
        <f>$N$66</f>
        <v>＊＊＊</v>
      </c>
      <c r="BH3" s="24" t="str">
        <f>$N$67</f>
        <v>＊＊＊</v>
      </c>
      <c r="BI3" s="24" t="str">
        <f>$N$68</f>
        <v>＊＊＊</v>
      </c>
      <c r="BJ3" s="24" t="str">
        <f>$N$69</f>
        <v>＊＊＊</v>
      </c>
      <c r="BK3" s="24" t="str">
        <f>$N$70</f>
        <v>＊＊＊</v>
      </c>
      <c r="BL3" s="24" t="str">
        <f>$N$71</f>
        <v>＊＊＊</v>
      </c>
      <c r="BM3" s="24" t="str">
        <f>$N$72</f>
        <v>＊＊＊</v>
      </c>
      <c r="BN3" s="24" t="str">
        <f>$N$73</f>
        <v>＊＊＊</v>
      </c>
      <c r="BO3" s="24" t="str">
        <f>$N$74</f>
        <v>＊＊＊</v>
      </c>
      <c r="BP3" s="24" t="str">
        <f>$N$75</f>
        <v>＊＊＊</v>
      </c>
      <c r="BQ3" s="24" t="str">
        <f>$N$76</f>
        <v>＊＊＊</v>
      </c>
      <c r="BR3" s="24" t="str">
        <f>$N$77</f>
        <v>＊＊＊</v>
      </c>
      <c r="BS3" s="24" t="str">
        <f>$N$78</f>
        <v>＊＊＊</v>
      </c>
      <c r="BT3" s="24" t="str">
        <f>$N$79</f>
        <v>＊＊＊</v>
      </c>
      <c r="BU3" s="24" t="str">
        <f>$N$80</f>
        <v>＊＊＊</v>
      </c>
      <c r="BV3" s="24" t="str">
        <f>$N$81</f>
        <v>＊＊＊</v>
      </c>
      <c r="BW3" s="24" t="str">
        <f>$N$82</f>
        <v>＊＊＊</v>
      </c>
      <c r="BX3" s="24" t="str">
        <f>$N$83</f>
        <v>＊＊＊</v>
      </c>
      <c r="BY3" s="24" t="str">
        <f>$N$84</f>
        <v>＊＊＊</v>
      </c>
      <c r="BZ3" s="24" t="str">
        <f>$N$85</f>
        <v>＊＊＊</v>
      </c>
      <c r="CA3" s="24" t="str">
        <f>$N$86</f>
        <v>＊＊＊</v>
      </c>
      <c r="CB3" s="24" t="str">
        <f>$N$87</f>
        <v>＊＊＊</v>
      </c>
      <c r="CC3" s="24" t="str">
        <f>$N$88</f>
        <v>＊＊＊</v>
      </c>
      <c r="CD3" s="24" t="str">
        <f>$N$89</f>
        <v>＊＊＊</v>
      </c>
      <c r="CE3" s="24" t="str">
        <f>$N$90</f>
        <v>＊＊＊</v>
      </c>
      <c r="CF3" s="24" t="str">
        <f>$N$91</f>
        <v>＊＊＊</v>
      </c>
      <c r="CG3" s="24" t="str">
        <f>$N$92</f>
        <v/>
      </c>
      <c r="CH3" s="24" t="str">
        <f>$N$93</f>
        <v/>
      </c>
      <c r="CI3" s="24" t="str">
        <f>$N$94</f>
        <v>＊＊＊</v>
      </c>
      <c r="CJ3" s="24" t="str">
        <f>$N$95</f>
        <v/>
      </c>
      <c r="CK3" s="24"/>
      <c r="CL3" s="24"/>
      <c r="CM3" s="24"/>
      <c r="CN3" s="24"/>
    </row>
    <row r="4" spans="1:92" ht="15" hidden="1" customHeight="1">
      <c r="A4" s="26"/>
      <c r="B4" s="27" t="s">
        <v>74</v>
      </c>
      <c r="C4" s="28">
        <v>2024</v>
      </c>
      <c r="D4" s="29" t="s">
        <v>48</v>
      </c>
      <c r="E4" s="30"/>
      <c r="F4" s="31" t="s">
        <v>75</v>
      </c>
      <c r="H4" s="32"/>
      <c r="I4" s="32"/>
      <c r="J4" s="32"/>
      <c r="K4" s="32"/>
      <c r="M4" s="33"/>
      <c r="N4" s="34"/>
    </row>
    <row r="5" spans="1:92" ht="11.25" hidden="1" customHeight="1">
      <c r="A5" s="35">
        <v>1</v>
      </c>
      <c r="B5" s="36"/>
      <c r="C5" s="37"/>
      <c r="D5" s="38"/>
      <c r="E5" s="38"/>
      <c r="F5" s="38"/>
      <c r="G5" s="38"/>
      <c r="H5" s="38"/>
      <c r="I5" s="39"/>
      <c r="J5" s="40"/>
      <c r="K5" s="40"/>
      <c r="M5" s="23"/>
      <c r="N5" s="20"/>
    </row>
    <row r="6" spans="1:92" ht="34.5" customHeight="1">
      <c r="A6" s="41"/>
      <c r="B6" s="42"/>
      <c r="C6" s="43" t="s">
        <v>76</v>
      </c>
      <c r="D6" s="44"/>
      <c r="E6" s="44"/>
      <c r="F6" s="44"/>
      <c r="G6" s="44"/>
      <c r="H6" s="44"/>
      <c r="I6" s="44"/>
      <c r="J6" s="44"/>
      <c r="K6" s="45"/>
      <c r="L6" s="23">
        <v>45831</v>
      </c>
    </row>
    <row r="7" spans="1:92" ht="25.5" customHeight="1">
      <c r="B7" s="49"/>
      <c r="C7" s="50">
        <f>IF(LEN(L6)&gt;0,L6,"")</f>
        <v>45831</v>
      </c>
      <c r="D7" s="50"/>
      <c r="E7" s="51"/>
      <c r="F7" s="52" t="s">
        <v>77</v>
      </c>
      <c r="G7" s="23" t="s">
        <v>78</v>
      </c>
      <c r="H7" s="53"/>
      <c r="I7" s="54"/>
      <c r="J7" s="55"/>
      <c r="K7" s="55"/>
      <c r="M7" s="56">
        <v>0</v>
      </c>
      <c r="N7" s="57"/>
    </row>
    <row r="8" spans="1:92" ht="18.75" customHeight="1">
      <c r="B8" s="58"/>
      <c r="C8" s="59" t="str">
        <f>IF(L97&gt;0,L98,"※各項目をもれなく入力お願いします。（黄色の箇所はリスト▼から選択してください）")</f>
        <v>※各項目をもれなく入力お願いします。（黄色の箇所はリスト▼から選択してください）</v>
      </c>
      <c r="D8" s="44"/>
      <c r="E8" s="44"/>
      <c r="F8" s="44"/>
      <c r="G8" s="44"/>
      <c r="H8" s="44"/>
      <c r="I8" s="44"/>
      <c r="J8" s="44"/>
      <c r="M8" s="1"/>
      <c r="N8" s="47">
        <v>8</v>
      </c>
      <c r="O8" s="60">
        <v>5</v>
      </c>
    </row>
    <row r="9" spans="1:92" ht="19.5" customHeight="1">
      <c r="B9" s="61"/>
      <c r="C9" s="62" t="s">
        <v>79</v>
      </c>
      <c r="D9" s="63" t="s">
        <v>80</v>
      </c>
      <c r="E9" s="64"/>
      <c r="F9" s="65"/>
      <c r="G9" s="66" t="s">
        <v>81</v>
      </c>
      <c r="H9" s="67"/>
      <c r="I9" s="68"/>
      <c r="J9" s="69"/>
      <c r="K9" s="70" t="s">
        <v>82</v>
      </c>
      <c r="L9" s="71">
        <f>IFERROR(FIND(CHAR(10),E9),0)</f>
        <v>0</v>
      </c>
      <c r="M9" s="2" t="s">
        <v>0</v>
      </c>
      <c r="N9" s="72" t="str">
        <f>IF(LEN(E9)&gt;0,E9,"")</f>
        <v/>
      </c>
      <c r="O9" s="60" t="s">
        <v>72</v>
      </c>
      <c r="Q9" s="73" t="str">
        <f>IF(L9+L10=0,"",IF(L9&gt;0,"「姓」","")&amp;IF(L10&gt;0,"「名」","")&amp;"改行しないでください")</f>
        <v/>
      </c>
    </row>
    <row r="10" spans="1:92" ht="19.5" customHeight="1">
      <c r="C10" s="62" t="s">
        <v>83</v>
      </c>
      <c r="D10" s="74"/>
      <c r="E10" s="75" t="s">
        <v>84</v>
      </c>
      <c r="F10" s="76"/>
      <c r="G10" s="77"/>
      <c r="H10" s="78" t="s">
        <v>85</v>
      </c>
      <c r="I10" s="79"/>
      <c r="J10" s="80"/>
      <c r="K10" s="81"/>
      <c r="L10" s="71">
        <f>IFERROR(FIND(CHAR(10),H9),0)</f>
        <v>0</v>
      </c>
      <c r="M10" s="2" t="s">
        <v>1</v>
      </c>
      <c r="N10" s="72" t="str">
        <f>IF(LEN(H9)&gt;0,H9,"")</f>
        <v/>
      </c>
      <c r="O10" s="60" t="s">
        <v>72</v>
      </c>
      <c r="Q10" s="73" t="str">
        <f>IF(L11+L12=0,"",IF(L11&gt;0,"「姓かな」","")&amp;IF(L12&gt;0,"「名かな」","")&amp;"改行しないでください")</f>
        <v/>
      </c>
      <c r="S10" s="48" t="str">
        <f>IF(LENB(DBCS(F10))-LENB(ASC(F10))=0,"",1)</f>
        <v/>
      </c>
    </row>
    <row r="11" spans="1:92" ht="19.5" customHeight="1">
      <c r="C11" s="62" t="s">
        <v>86</v>
      </c>
      <c r="D11" s="82"/>
      <c r="E11" s="83"/>
      <c r="F11" s="83"/>
      <c r="G11" s="84" t="str">
        <f>IF(LEN(D11)&gt;0,D11,"")</f>
        <v/>
      </c>
      <c r="H11" s="84"/>
      <c r="I11" s="85"/>
      <c r="J11" s="85"/>
      <c r="K11" s="86">
        <v>5</v>
      </c>
      <c r="L11" s="71">
        <f>IFERROR(FIND(CHAR(10),F10),0)</f>
        <v>0</v>
      </c>
      <c r="M11" s="2" t="s">
        <v>2</v>
      </c>
      <c r="N11" s="72" t="str">
        <f>IF(LEN(F10)&gt;0,F10,"")</f>
        <v/>
      </c>
      <c r="O11" s="60" t="s">
        <v>72</v>
      </c>
      <c r="Q11" s="73"/>
    </row>
    <row r="12" spans="1:92" ht="19.5" customHeight="1">
      <c r="C12" s="87" t="s">
        <v>87</v>
      </c>
      <c r="D12" s="88"/>
      <c r="E12" s="89"/>
      <c r="F12" s="89"/>
      <c r="G12" s="90"/>
      <c r="H12" s="91"/>
      <c r="I12" s="92"/>
      <c r="J12" s="91"/>
      <c r="K12" s="70">
        <v>7</v>
      </c>
      <c r="L12" s="71">
        <f>IFERROR(FIND(CHAR(10),I10),0)</f>
        <v>0</v>
      </c>
      <c r="M12" s="1" t="s">
        <v>3</v>
      </c>
      <c r="N12" s="72" t="str">
        <f>IF(LEN(I10)&gt;0,I10,"")</f>
        <v/>
      </c>
      <c r="O12" s="60" t="s">
        <v>72</v>
      </c>
    </row>
    <row r="13" spans="1:92" ht="19.5" customHeight="1">
      <c r="C13" s="62" t="s">
        <v>88</v>
      </c>
      <c r="D13" s="93"/>
      <c r="E13" s="89"/>
      <c r="F13" s="89"/>
      <c r="G13" s="89"/>
      <c r="H13" s="89"/>
      <c r="I13" s="89"/>
      <c r="J13" s="89"/>
      <c r="K13" s="94"/>
      <c r="M13" s="2" t="s">
        <v>4</v>
      </c>
      <c r="N13" s="95" t="str">
        <f>IF(LEN(D11)&gt;0,D11,"")</f>
        <v/>
      </c>
      <c r="O13" s="60" t="s">
        <v>72</v>
      </c>
      <c r="Q13" s="73" t="str">
        <f>IF(L16=0,"","「勤務先名称」改行しないでください")</f>
        <v/>
      </c>
    </row>
    <row r="14" spans="1:92" ht="19.5" customHeight="1">
      <c r="C14" s="62" t="s">
        <v>89</v>
      </c>
      <c r="D14" s="93"/>
      <c r="E14" s="89"/>
      <c r="F14" s="89"/>
      <c r="G14" s="89"/>
      <c r="H14" s="89"/>
      <c r="I14" s="89"/>
      <c r="J14" s="89"/>
      <c r="K14" s="94"/>
      <c r="L14" s="71">
        <f>IFERROR(FIND(CHAR(10),D14),0)</f>
        <v>0</v>
      </c>
      <c r="M14" s="2" t="s">
        <v>5</v>
      </c>
      <c r="N14" s="95" t="str">
        <f>IF(LEN(D14)&gt;0,D14,"")</f>
        <v/>
      </c>
      <c r="O14" s="60" t="s">
        <v>72</v>
      </c>
      <c r="Q14" s="73" t="str">
        <f>IF(L14=0,"","「所属部署」改行しないでください")</f>
        <v/>
      </c>
    </row>
    <row r="15" spans="1:92" ht="19.5" customHeight="1">
      <c r="C15" s="62" t="s">
        <v>8</v>
      </c>
      <c r="D15" s="96"/>
      <c r="E15" s="97"/>
      <c r="F15" s="97"/>
      <c r="G15" s="97"/>
      <c r="H15" s="98"/>
      <c r="I15" s="98"/>
      <c r="J15" s="98"/>
      <c r="K15" s="99"/>
      <c r="L15" s="71">
        <f t="shared" ref="L15:L16" si="0">IFERROR(FIND(CHAR(10),D15),0)</f>
        <v>0</v>
      </c>
      <c r="M15" s="2" t="s">
        <v>6</v>
      </c>
      <c r="N15" s="100" t="str">
        <f>IF(LEN(D12)&gt;0,D12,"")</f>
        <v/>
      </c>
      <c r="O15" s="60" t="s">
        <v>72</v>
      </c>
      <c r="Q15" s="73" t="str">
        <f>IF(L17=0,"","「現職種」改行しないでください")</f>
        <v/>
      </c>
    </row>
    <row r="16" spans="1:92" ht="19.5" customHeight="1">
      <c r="C16" s="62" t="s">
        <v>9</v>
      </c>
      <c r="D16" s="93"/>
      <c r="E16" s="101"/>
      <c r="F16" s="101"/>
      <c r="G16" s="101"/>
      <c r="H16" s="101"/>
      <c r="I16" s="101"/>
      <c r="J16" s="101"/>
      <c r="K16" s="94"/>
      <c r="L16" s="71">
        <f t="shared" si="0"/>
        <v>0</v>
      </c>
      <c r="M16" s="2" t="s">
        <v>7</v>
      </c>
      <c r="N16" s="72" t="str">
        <f>IF(LEN(D13)&gt;0,D13,"")</f>
        <v/>
      </c>
      <c r="O16" s="60" t="s">
        <v>72</v>
      </c>
      <c r="Q16" s="73" t="str">
        <f>IF(L18=0,"","「現職名」改行しないでください")</f>
        <v/>
      </c>
    </row>
    <row r="17" spans="2:18" ht="19.5" hidden="1" customHeight="1">
      <c r="C17" s="87" t="s">
        <v>90</v>
      </c>
      <c r="D17" s="102"/>
      <c r="E17" s="103"/>
      <c r="F17" s="103"/>
      <c r="G17" s="104" t="s">
        <v>91</v>
      </c>
      <c r="H17" s="105" t="s">
        <v>92</v>
      </c>
      <c r="I17" s="104" t="s">
        <v>91</v>
      </c>
      <c r="J17" s="106" t="s">
        <v>93</v>
      </c>
      <c r="K17" s="107"/>
      <c r="L17" s="71">
        <f>IFERROR(FIND(CHAR(10),D15),0)</f>
        <v>0</v>
      </c>
      <c r="M17" s="1" t="s">
        <v>8</v>
      </c>
      <c r="N17" s="72" t="str">
        <f t="shared" ref="N17:N18" si="1">IF(LEN(D15)&gt;0,D15,"")</f>
        <v/>
      </c>
      <c r="O17" s="60" t="s">
        <v>72</v>
      </c>
      <c r="P17" s="108" t="s">
        <v>94</v>
      </c>
      <c r="Q17" s="23">
        <f>IF(F92+F93=100,1,IF(G17="＊＊＊",0,IF(F92&lt;=G17,IF(G17&lt;=F93,1,0),0)))</f>
        <v>1</v>
      </c>
    </row>
    <row r="18" spans="2:18" ht="40.5" customHeight="1">
      <c r="B18" s="109" t="s">
        <v>95</v>
      </c>
      <c r="C18" s="110" t="s">
        <v>12</v>
      </c>
      <c r="D18" s="111"/>
      <c r="E18" s="112"/>
      <c r="F18" s="112"/>
      <c r="G18" s="112"/>
      <c r="H18" s="112"/>
      <c r="I18" s="112"/>
      <c r="J18" s="112"/>
      <c r="K18" s="70"/>
      <c r="L18" s="71">
        <f>IFERROR(FIND(CHAR(10),D16),0)</f>
        <v>0</v>
      </c>
      <c r="M18" s="1" t="s">
        <v>9</v>
      </c>
      <c r="N18" s="72" t="str">
        <f t="shared" si="1"/>
        <v/>
      </c>
      <c r="O18" s="113" t="s">
        <v>72</v>
      </c>
      <c r="Q18" s="73" t="str">
        <f>IF(L21=0,"","「参加実績」改行しないでください")</f>
        <v/>
      </c>
      <c r="R18" s="114"/>
    </row>
    <row r="19" spans="2:18" ht="19.5" hidden="1" customHeight="1">
      <c r="B19" s="109" t="s">
        <v>96</v>
      </c>
      <c r="C19" s="14" t="s">
        <v>13</v>
      </c>
      <c r="D19" s="115" t="s">
        <v>91</v>
      </c>
      <c r="E19" s="116"/>
      <c r="F19" s="117"/>
      <c r="G19" s="118"/>
      <c r="H19" s="119"/>
      <c r="I19" s="120"/>
      <c r="J19" s="121" t="b">
        <v>1</v>
      </c>
      <c r="K19" s="122"/>
      <c r="L19" s="123"/>
      <c r="M19" s="1" t="s">
        <v>10</v>
      </c>
      <c r="N19" s="124" t="str">
        <f>IF(LEN(G17)&gt;0,G17,"")</f>
        <v>＊＊＊</v>
      </c>
      <c r="O19" s="113" t="s">
        <v>72</v>
      </c>
      <c r="R19" s="114"/>
    </row>
    <row r="20" spans="2:18" ht="19.5" hidden="1" customHeight="1">
      <c r="B20" s="109" t="s">
        <v>96</v>
      </c>
      <c r="C20" s="14" t="s">
        <v>14</v>
      </c>
      <c r="D20" s="125" t="s">
        <v>91</v>
      </c>
      <c r="E20" s="126"/>
      <c r="F20" s="127"/>
      <c r="G20" s="128"/>
      <c r="H20" s="129"/>
      <c r="I20" s="130"/>
      <c r="J20" s="131" t="b">
        <v>1</v>
      </c>
      <c r="K20" s="86"/>
      <c r="L20" s="123"/>
      <c r="M20" s="2" t="s">
        <v>11</v>
      </c>
      <c r="N20" s="124" t="str">
        <f>IF(LEN(I17)&gt;0,I17,"")</f>
        <v>＊＊＊</v>
      </c>
      <c r="O20" s="113" t="s">
        <v>72</v>
      </c>
      <c r="R20" s="114"/>
    </row>
    <row r="21" spans="2:18" ht="19.5" hidden="1" customHeight="1">
      <c r="B21" s="109" t="s">
        <v>96</v>
      </c>
      <c r="C21" s="14" t="s">
        <v>15</v>
      </c>
      <c r="D21" s="132" t="s">
        <v>91</v>
      </c>
      <c r="E21" s="133"/>
      <c r="F21" s="133"/>
      <c r="G21" s="134" t="str">
        <f>IF(LEN(D21)&gt;0,D21,"")</f>
        <v>＊＊＊</v>
      </c>
      <c r="H21" s="134"/>
      <c r="I21" s="92"/>
      <c r="J21" s="92"/>
      <c r="K21" s="70">
        <v>5</v>
      </c>
      <c r="L21" s="71">
        <f t="shared" ref="L21" si="2">IFERROR(FIND(CHAR(10),D21),0)</f>
        <v>0</v>
      </c>
      <c r="M21" s="3" t="s">
        <v>12</v>
      </c>
      <c r="N21" s="135" t="str">
        <f>IF(LEN(D18)&gt;0,D18,"")</f>
        <v/>
      </c>
      <c r="O21" s="60" t="s">
        <v>72</v>
      </c>
    </row>
    <row r="22" spans="2:18" ht="19.5" hidden="1" customHeight="1">
      <c r="B22" s="109" t="s">
        <v>96</v>
      </c>
      <c r="C22" s="14" t="s">
        <v>97</v>
      </c>
      <c r="D22" s="136" t="s">
        <v>91</v>
      </c>
      <c r="E22" s="89"/>
      <c r="F22" s="137"/>
      <c r="G22" s="138"/>
      <c r="H22" s="139"/>
      <c r="I22" s="140"/>
      <c r="J22" s="141" t="b">
        <v>1</v>
      </c>
      <c r="K22" s="70"/>
      <c r="L22" s="123"/>
      <c r="M22" s="4" t="s">
        <v>13</v>
      </c>
      <c r="N22" s="142" t="str">
        <f>IF(LEN(D19)&gt;0,D19,"")</f>
        <v>＊＊＊</v>
      </c>
      <c r="O22" s="60" t="s">
        <v>91</v>
      </c>
    </row>
    <row r="23" spans="2:18" ht="19.5" hidden="1" customHeight="1">
      <c r="B23" s="109" t="s">
        <v>96</v>
      </c>
      <c r="C23" s="14" t="s">
        <v>16</v>
      </c>
      <c r="D23" s="143" t="s">
        <v>91</v>
      </c>
      <c r="E23" s="144"/>
      <c r="F23" s="144"/>
      <c r="G23" s="144"/>
      <c r="H23" s="145"/>
      <c r="I23" s="145"/>
      <c r="J23" s="145"/>
      <c r="K23" s="70"/>
      <c r="L23" s="23">
        <f t="shared" ref="L23:L24" si="3">IFERROR(FIND(CHAR(10),D23),0)</f>
        <v>0</v>
      </c>
      <c r="M23" s="5" t="s">
        <v>14</v>
      </c>
      <c r="N23" s="124" t="str">
        <f t="shared" ref="N23:N26" si="4">IF(LEN(D20)&gt;0,D20,"")</f>
        <v>＊＊＊</v>
      </c>
      <c r="O23" s="60" t="s">
        <v>91</v>
      </c>
    </row>
    <row r="24" spans="2:18" ht="19.5" hidden="1" customHeight="1">
      <c r="B24" s="109" t="s">
        <v>96</v>
      </c>
      <c r="C24" s="14" t="s">
        <v>98</v>
      </c>
      <c r="D24" s="143" t="s">
        <v>91</v>
      </c>
      <c r="E24" s="144"/>
      <c r="F24" s="144"/>
      <c r="G24" s="144"/>
      <c r="H24" s="145"/>
      <c r="I24" s="145"/>
      <c r="J24" s="145"/>
      <c r="K24" s="70"/>
      <c r="L24" s="23">
        <f t="shared" si="3"/>
        <v>0</v>
      </c>
      <c r="M24" s="5" t="s">
        <v>15</v>
      </c>
      <c r="N24" s="124" t="str">
        <f t="shared" si="4"/>
        <v>＊＊＊</v>
      </c>
      <c r="O24" s="60" t="s">
        <v>91</v>
      </c>
    </row>
    <row r="25" spans="2:18" ht="19.5" hidden="1" customHeight="1">
      <c r="B25" s="109" t="s">
        <v>96</v>
      </c>
      <c r="C25" s="14" t="s">
        <v>23</v>
      </c>
      <c r="D25" s="146" t="s">
        <v>91</v>
      </c>
      <c r="E25" s="89"/>
      <c r="F25" s="89"/>
      <c r="G25" s="89"/>
      <c r="H25" s="89"/>
      <c r="I25" s="89"/>
      <c r="J25" s="89"/>
      <c r="K25" s="94"/>
      <c r="L25" s="123"/>
      <c r="M25" s="5" t="s">
        <v>97</v>
      </c>
      <c r="N25" s="124" t="str">
        <f t="shared" si="4"/>
        <v>＊＊＊</v>
      </c>
      <c r="O25" s="60" t="s">
        <v>91</v>
      </c>
    </row>
    <row r="26" spans="2:18" ht="21.75" hidden="1" customHeight="1">
      <c r="B26" s="109" t="s">
        <v>96</v>
      </c>
      <c r="C26" s="14" t="s">
        <v>24</v>
      </c>
      <c r="D26" s="147"/>
      <c r="E26" s="148"/>
      <c r="F26" s="149"/>
      <c r="G26" s="104" t="s">
        <v>91</v>
      </c>
      <c r="H26" s="150" t="s">
        <v>92</v>
      </c>
      <c r="I26" s="151" t="s">
        <v>91</v>
      </c>
      <c r="J26" s="152" t="s">
        <v>93</v>
      </c>
      <c r="K26" s="153"/>
      <c r="L26" s="123"/>
      <c r="M26" s="5" t="s">
        <v>16</v>
      </c>
      <c r="N26" s="124" t="str">
        <f t="shared" si="4"/>
        <v>＊＊＊</v>
      </c>
      <c r="O26" s="60" t="s">
        <v>91</v>
      </c>
      <c r="P26" s="108" t="s">
        <v>99</v>
      </c>
      <c r="Q26" s="23">
        <f>IF(G92+G93=100,1,IF(G26="＊＊＊",0,IF(G92&lt;=G26,IF(G26&lt;=G93,1,0),0)))</f>
        <v>1</v>
      </c>
    </row>
    <row r="27" spans="2:18" ht="19.5" hidden="1" customHeight="1">
      <c r="B27" s="109" t="s">
        <v>96</v>
      </c>
      <c r="C27" s="14" t="s">
        <v>26</v>
      </c>
      <c r="D27" s="132" t="s">
        <v>91</v>
      </c>
      <c r="E27" s="133"/>
      <c r="F27" s="133"/>
      <c r="G27" s="134" t="str">
        <f>IF(LEN(D27)&gt;0,D27,"")</f>
        <v>＊＊＊</v>
      </c>
      <c r="H27" s="134"/>
      <c r="I27" s="92"/>
      <c r="J27" s="92"/>
      <c r="K27" s="70">
        <v>5</v>
      </c>
      <c r="L27" s="123"/>
      <c r="M27" s="5" t="s">
        <v>17</v>
      </c>
      <c r="N27" s="124" t="str">
        <f>IF(LEN(D24)&gt;0,D24,"")</f>
        <v>＊＊＊</v>
      </c>
      <c r="O27" s="60" t="s">
        <v>91</v>
      </c>
    </row>
    <row r="28" spans="2:18" ht="19.5" hidden="1" customHeight="1">
      <c r="B28" s="109"/>
      <c r="C28" s="14" t="s">
        <v>18</v>
      </c>
      <c r="D28" s="154"/>
      <c r="E28" s="155" t="s">
        <v>91</v>
      </c>
      <c r="F28" s="155"/>
      <c r="G28" s="155"/>
      <c r="H28" s="156" t="s">
        <v>100</v>
      </c>
      <c r="I28" s="157" t="s">
        <v>101</v>
      </c>
      <c r="J28" s="158"/>
      <c r="K28" s="159"/>
      <c r="L28" s="123"/>
      <c r="M28" s="5" t="s">
        <v>18</v>
      </c>
      <c r="N28" s="124" t="str">
        <f>IF(LEN(E28)&gt;0,E28,"")&amp;IF(LEN(I28)&gt;0,I28,"")</f>
        <v>＊＊＊＊＊＊</v>
      </c>
      <c r="O28" s="60" t="s">
        <v>102</v>
      </c>
    </row>
    <row r="29" spans="2:18" ht="19.5" hidden="1" customHeight="1">
      <c r="B29" s="109"/>
      <c r="C29" s="14" t="s">
        <v>103</v>
      </c>
      <c r="D29" s="147"/>
      <c r="E29" s="160"/>
      <c r="F29" s="161"/>
      <c r="G29" s="104" t="s">
        <v>91</v>
      </c>
      <c r="H29" s="105" t="s">
        <v>92</v>
      </c>
      <c r="I29" s="104" t="s">
        <v>91</v>
      </c>
      <c r="J29" s="106" t="s">
        <v>93</v>
      </c>
      <c r="K29" s="107"/>
      <c r="L29" s="123"/>
      <c r="M29" s="5" t="s">
        <v>19</v>
      </c>
      <c r="N29" s="124" t="str">
        <f>IF(LEN(G29)&gt;0,G29,"")</f>
        <v>＊＊＊</v>
      </c>
      <c r="O29" s="60" t="s">
        <v>91</v>
      </c>
      <c r="P29" s="108" t="s">
        <v>104</v>
      </c>
      <c r="Q29" s="23">
        <f>IF(H92+H93=100,1,IF(G29="＊＊＊",0,IF(H92&lt;=G29,IF(G29&lt;=H93,1,0),0)))</f>
        <v>1</v>
      </c>
    </row>
    <row r="30" spans="2:18" ht="19.5" hidden="1" customHeight="1">
      <c r="B30" s="109"/>
      <c r="C30" s="14" t="s">
        <v>21</v>
      </c>
      <c r="D30" s="162" t="s">
        <v>101</v>
      </c>
      <c r="E30" s="163"/>
      <c r="F30" s="163"/>
      <c r="G30" s="163"/>
      <c r="H30" s="145"/>
      <c r="I30" s="145"/>
      <c r="J30" s="145"/>
      <c r="K30" s="70"/>
      <c r="L30" s="23">
        <f t="shared" ref="L30:L31" si="5">IFERROR(FIND(CHAR(10),D30),0)</f>
        <v>0</v>
      </c>
      <c r="M30" s="5" t="s">
        <v>20</v>
      </c>
      <c r="N30" s="124" t="str">
        <f>IF(LEN(I29)&gt;0,I29,"")</f>
        <v>＊＊＊</v>
      </c>
      <c r="O30" s="60" t="s">
        <v>91</v>
      </c>
    </row>
    <row r="31" spans="2:18" ht="19.5" hidden="1" customHeight="1">
      <c r="B31" s="109"/>
      <c r="C31" s="14" t="s">
        <v>105</v>
      </c>
      <c r="D31" s="162" t="s">
        <v>101</v>
      </c>
      <c r="E31" s="163"/>
      <c r="F31" s="163"/>
      <c r="G31" s="163"/>
      <c r="H31" s="145"/>
      <c r="I31" s="145"/>
      <c r="J31" s="145"/>
      <c r="K31" s="70"/>
      <c r="L31" s="23">
        <f t="shared" si="5"/>
        <v>0</v>
      </c>
      <c r="M31" s="5" t="s">
        <v>21</v>
      </c>
      <c r="N31" s="124" t="str">
        <f>IF(LEN(D30)&gt;0,D30,"")</f>
        <v>＊＊＊</v>
      </c>
      <c r="O31" s="60" t="s">
        <v>91</v>
      </c>
    </row>
    <row r="32" spans="2:18" ht="19.5" hidden="1" customHeight="1">
      <c r="B32" s="109" t="s">
        <v>96</v>
      </c>
      <c r="C32" s="87" t="s">
        <v>27</v>
      </c>
      <c r="D32" s="164"/>
      <c r="E32" s="165"/>
      <c r="F32" s="166"/>
      <c r="G32" s="167" t="s">
        <v>91</v>
      </c>
      <c r="H32" s="168" t="s">
        <v>92</v>
      </c>
      <c r="I32" s="167" t="s">
        <v>91</v>
      </c>
      <c r="J32" s="152" t="s">
        <v>93</v>
      </c>
      <c r="K32" s="153"/>
      <c r="L32" s="123"/>
      <c r="M32" s="5" t="s">
        <v>22</v>
      </c>
      <c r="N32" s="124" t="str">
        <f>IF(LEN(D31)&gt;0,D31,"")</f>
        <v>＊＊＊</v>
      </c>
      <c r="O32" s="60" t="s">
        <v>91</v>
      </c>
      <c r="P32" s="108" t="s">
        <v>106</v>
      </c>
      <c r="Q32" s="23">
        <f>IF(I92+I93=100,1,IF(G32="＊＊＊",0,IF(I92&lt;=G32,IF(G32&lt;=I93,1,0),0)))</f>
        <v>1</v>
      </c>
    </row>
    <row r="33" spans="1:20" ht="19.5" hidden="1" customHeight="1">
      <c r="B33" s="109" t="s">
        <v>96</v>
      </c>
      <c r="C33" s="87" t="s">
        <v>29</v>
      </c>
      <c r="D33" s="169"/>
      <c r="E33" s="170"/>
      <c r="F33" s="171"/>
      <c r="G33" s="172" t="s">
        <v>91</v>
      </c>
      <c r="H33" s="173" t="s">
        <v>92</v>
      </c>
      <c r="I33" s="172" t="s">
        <v>91</v>
      </c>
      <c r="J33" s="106" t="s">
        <v>93</v>
      </c>
      <c r="K33" s="107"/>
      <c r="L33" s="123"/>
      <c r="M33" s="5" t="s">
        <v>23</v>
      </c>
      <c r="N33" s="124" t="str">
        <f>IF(LEN(D25)&gt;0,D25,"")</f>
        <v>＊＊＊</v>
      </c>
      <c r="O33" s="60" t="s">
        <v>91</v>
      </c>
      <c r="P33" s="108" t="s">
        <v>107</v>
      </c>
      <c r="Q33" s="23">
        <f>IF(J92+J93=100,1,IF(G33="＊＊＊",0,IF(J93&lt;=G33,IF(G33&lt;=J94,1,0),0)))</f>
        <v>1</v>
      </c>
    </row>
    <row r="34" spans="1:20" ht="20.100000000000001" customHeight="1">
      <c r="B34" s="109" t="s">
        <v>95</v>
      </c>
      <c r="C34" s="174" t="s">
        <v>31</v>
      </c>
      <c r="D34" s="175"/>
      <c r="E34" s="176"/>
      <c r="F34" s="176"/>
      <c r="G34" s="176"/>
      <c r="H34" s="176"/>
      <c r="I34" s="176"/>
      <c r="J34" s="177"/>
      <c r="K34" s="178" t="str">
        <f>IF(L34=0,"",L34)</f>
        <v/>
      </c>
      <c r="L34" s="123" t="str">
        <f>IFERROR(VLOOKUP(D34,E120:F124,2),"")</f>
        <v/>
      </c>
      <c r="M34" s="5" t="s">
        <v>24</v>
      </c>
      <c r="N34" s="124" t="str">
        <f>IF(LEN(G26)&gt;0,G26,"")</f>
        <v>＊＊＊</v>
      </c>
      <c r="O34" s="60" t="s">
        <v>91</v>
      </c>
    </row>
    <row r="35" spans="1:20" ht="45" customHeight="1">
      <c r="C35" s="179" t="str">
        <f>IF(A5=1,"郵便物の送付先を記入してください","連絡先を記入してください")</f>
        <v>郵便物の送付先を記入してください</v>
      </c>
      <c r="D35" s="180"/>
      <c r="E35" s="181" t="s">
        <v>108</v>
      </c>
      <c r="F35" s="182"/>
      <c r="G35" s="182"/>
      <c r="H35" s="182"/>
      <c r="I35" s="182"/>
      <c r="J35" s="182"/>
      <c r="K35" s="182"/>
      <c r="L35" s="123"/>
      <c r="M35" s="5" t="s">
        <v>25</v>
      </c>
      <c r="N35" s="124" t="str">
        <f>IF(LEN(I26)&gt;0,I26,"")</f>
        <v>＊＊＊</v>
      </c>
      <c r="O35" s="60" t="s">
        <v>91</v>
      </c>
    </row>
    <row r="36" spans="1:20" ht="19.5" customHeight="1">
      <c r="B36" s="23" t="s">
        <v>109</v>
      </c>
      <c r="C36" s="7" t="s">
        <v>32</v>
      </c>
      <c r="D36" s="183"/>
      <c r="E36" s="184"/>
      <c r="F36" s="185"/>
      <c r="G36" s="185"/>
      <c r="H36" s="185"/>
      <c r="I36" s="185"/>
      <c r="J36" s="185"/>
      <c r="K36" s="186"/>
      <c r="L36" s="123"/>
      <c r="M36" s="5" t="s">
        <v>26</v>
      </c>
      <c r="N36" s="187" t="str">
        <f>IF(LEN(D27)&gt;0,D27,"")</f>
        <v>＊＊＊</v>
      </c>
      <c r="O36" s="60" t="s">
        <v>91</v>
      </c>
      <c r="Q36" s="188">
        <f>IF(A5=1,IF(R$35=3,"テキスト送付住所は下記の通りになります",R36),"")</f>
        <v>0</v>
      </c>
    </row>
    <row r="37" spans="1:20" ht="19.5" customHeight="1">
      <c r="B37" s="23" t="s">
        <v>109</v>
      </c>
      <c r="C37" s="189" t="s">
        <v>110</v>
      </c>
      <c r="D37" s="190"/>
      <c r="E37" s="191"/>
      <c r="F37" s="191"/>
      <c r="G37" s="191"/>
      <c r="H37" s="191"/>
      <c r="I37" s="192" t="s">
        <v>111</v>
      </c>
      <c r="J37" s="193"/>
      <c r="K37" s="194" t="str">
        <f>IF(J37=1,"自宅",IF(J37=2,"勤務先",""))</f>
        <v/>
      </c>
      <c r="L37" s="23">
        <f t="shared" ref="L37:L38" si="6">IFERROR(FIND(CHAR(10),D37),0)</f>
        <v>0</v>
      </c>
      <c r="M37" s="5" t="s">
        <v>27</v>
      </c>
      <c r="N37" s="124" t="str">
        <f>IF(LEN(G32)&gt;0,G32,"")</f>
        <v>＊＊＊</v>
      </c>
      <c r="O37" s="60" t="s">
        <v>91</v>
      </c>
      <c r="Q37" s="195">
        <f>IF(A5=1,IF(R$35=3,"〒"&amp;D36,R37),"")</f>
        <v>0</v>
      </c>
    </row>
    <row r="38" spans="1:20" ht="19.5" customHeight="1">
      <c r="B38" s="23" t="s">
        <v>109</v>
      </c>
      <c r="C38" s="196"/>
      <c r="D38" s="197"/>
      <c r="E38" s="198"/>
      <c r="F38" s="198"/>
      <c r="G38" s="198"/>
      <c r="H38" s="198"/>
      <c r="I38" s="192"/>
      <c r="J38" s="192" t="s">
        <v>112</v>
      </c>
      <c r="K38" s="186"/>
      <c r="L38" s="23">
        <f t="shared" si="6"/>
        <v>0</v>
      </c>
      <c r="M38" s="5" t="s">
        <v>28</v>
      </c>
      <c r="N38" s="124" t="str">
        <f>IF(LEN(I32)&gt;0,I32,"")</f>
        <v>＊＊＊</v>
      </c>
      <c r="O38" s="60" t="s">
        <v>91</v>
      </c>
      <c r="Q38" s="195">
        <f>IF(A5=1,IF(R$35=3,D37,R38),"")</f>
        <v>0</v>
      </c>
    </row>
    <row r="39" spans="1:20" ht="19.5" customHeight="1">
      <c r="B39" s="23" t="s">
        <v>109</v>
      </c>
      <c r="C39" s="8" t="s">
        <v>35</v>
      </c>
      <c r="D39" s="199"/>
      <c r="E39" s="184"/>
      <c r="F39" s="184"/>
      <c r="G39" s="200"/>
      <c r="H39" s="200"/>
      <c r="I39" s="192" t="s">
        <v>113</v>
      </c>
      <c r="J39" s="193"/>
      <c r="K39" s="194" t="str">
        <f>IF(J39=1,"個人",IF(J39=2,"勤務先",""))</f>
        <v/>
      </c>
      <c r="L39" s="123"/>
      <c r="M39" s="5" t="s">
        <v>29</v>
      </c>
      <c r="N39" s="124" t="str">
        <f>IF(LEN(G33)&gt;0,G33,"")</f>
        <v>＊＊＊</v>
      </c>
      <c r="O39" s="60" t="s">
        <v>91</v>
      </c>
      <c r="Q39" s="195">
        <f>IF(A5=1,IF(R$35=3,IF(LEN(D38)&gt;0,D38,""),R39),"")</f>
        <v>0</v>
      </c>
    </row>
    <row r="40" spans="1:20" ht="19.5" customHeight="1">
      <c r="B40" s="23" t="s">
        <v>109</v>
      </c>
      <c r="C40" s="8" t="s">
        <v>114</v>
      </c>
      <c r="D40" s="201"/>
      <c r="E40" s="202"/>
      <c r="F40" s="202"/>
      <c r="G40" s="202"/>
      <c r="H40" s="202"/>
      <c r="I40" s="192" t="s">
        <v>113</v>
      </c>
      <c r="J40" s="193"/>
      <c r="K40" s="194" t="str">
        <f>IF(J40=1,"個人",IF(J40=2,"勤務先",""))</f>
        <v/>
      </c>
      <c r="L40" s="123"/>
      <c r="M40" s="5" t="s">
        <v>30</v>
      </c>
      <c r="N40" s="124" t="str">
        <f>IF(LEN(I33)&gt;0,I33,"")</f>
        <v>＊＊＊</v>
      </c>
      <c r="O40" s="60" t="s">
        <v>91</v>
      </c>
      <c r="Q40" s="195" t="str">
        <f>IF(A5=1,IF(J37=2,IF(R$35=0,IF(LEN(D13)&gt;0,D13,""),R40),""),"")</f>
        <v/>
      </c>
    </row>
    <row r="41" spans="1:20" ht="24.75" customHeight="1">
      <c r="C41" s="203"/>
      <c r="D41" s="204"/>
      <c r="E41" s="204"/>
      <c r="F41" s="204"/>
      <c r="G41" s="204"/>
      <c r="H41" s="204"/>
      <c r="I41" s="204"/>
      <c r="J41" s="204"/>
      <c r="K41" s="204"/>
      <c r="L41" s="123"/>
      <c r="M41" s="6" t="s">
        <v>31</v>
      </c>
      <c r="N41" s="124" t="str">
        <f>IF(LEN(D34)&gt;0,D34,"")</f>
        <v/>
      </c>
      <c r="O41" s="60" t="s">
        <v>72</v>
      </c>
      <c r="Q41" s="205" t="str">
        <f>IF(A5=1,IF(J37=2,IF(R$35=0,"",IF(D16="＊＊＊",D13,D13&amp;CHAR(10)&amp;D14&amp;CHAR(10)&amp;D16&amp;CHAR(10)&amp;E9&amp;" "&amp;H9&amp;" 様")),""),"")</f>
        <v/>
      </c>
    </row>
    <row r="42" spans="1:20" ht="15.75" hidden="1" customHeight="1">
      <c r="B42" s="23" t="s">
        <v>95</v>
      </c>
      <c r="C42" s="206" t="s">
        <v>115</v>
      </c>
      <c r="D42" s="207"/>
      <c r="E42" s="207"/>
      <c r="F42" s="208"/>
      <c r="G42" s="209"/>
      <c r="H42" s="210"/>
      <c r="I42" s="211"/>
      <c r="J42" s="212"/>
      <c r="K42" s="213"/>
      <c r="L42" s="123"/>
      <c r="M42" s="7" t="s">
        <v>32</v>
      </c>
      <c r="N42" s="214" t="str">
        <f>IF(LEN(D36)&gt;0,D36,"")</f>
        <v/>
      </c>
      <c r="O42" s="60" t="s">
        <v>72</v>
      </c>
      <c r="Q42" s="205"/>
    </row>
    <row r="43" spans="1:20" ht="19.5" hidden="1" customHeight="1">
      <c r="A43" s="215" t="str">
        <f>IF(LEN($G$42)&gt;0,Q43,IF(LEN(Q43)&gt;0,Q43,""))</f>
        <v/>
      </c>
      <c r="B43" s="109" t="s">
        <v>96</v>
      </c>
      <c r="C43" s="216" t="str">
        <f>IF(K42=1,"補聴器外来の有無",IF(G42="予定なし","勤務先に補聴器外来の有無",IF(G42="１年以内に予定あり","異動予定先に補聴器外来の有無","--異動予定を選択してください--")))</f>
        <v>--異動予定を選択してください--</v>
      </c>
      <c r="D43" s="217"/>
      <c r="E43" s="217"/>
      <c r="F43" s="218"/>
      <c r="G43" s="219" t="s">
        <v>101</v>
      </c>
      <c r="H43" s="220"/>
      <c r="I43" s="221"/>
      <c r="J43" s="222" t="b">
        <v>1</v>
      </c>
      <c r="K43" s="223"/>
      <c r="L43" s="123"/>
      <c r="M43" s="8" t="s">
        <v>33</v>
      </c>
      <c r="N43" s="214" t="str">
        <f t="shared" ref="N43" si="7">IF(LEN(D37)&gt;0,D37,"")</f>
        <v/>
      </c>
      <c r="O43" s="60" t="s">
        <v>72</v>
      </c>
      <c r="P43" s="23" t="b">
        <f>IF($G$42="１年以内に予定あり",IF( $G$43="有","×",IF( $G$43="無","×","")),IF($G$42="予定なし",IF( $G$43="有*","×",IF( $G$43="無*","×",""))))</f>
        <v>0</v>
      </c>
      <c r="Q43" s="23" t="str">
        <f>IF(LEN($G$42)&gt;0,P43,"")</f>
        <v/>
      </c>
      <c r="T43" s="224"/>
    </row>
    <row r="44" spans="1:20" ht="19.5" hidden="1" customHeight="1">
      <c r="A44" s="215" t="str">
        <f>IF(LEN($G$42)&gt;0,Q44,IF(LEN(Q44)&gt;0,Q44,""))</f>
        <v/>
      </c>
      <c r="B44" s="225" t="s">
        <v>96</v>
      </c>
      <c r="C44" s="226" t="str">
        <f>IF(K42=1,"補聴器外来の有無",IF(G42="予定なし","勤務先に音場検査装置および補聴器特性試験装置の有無",IF(G42="１年以内に予定あり","異動予定先に音場検査装置および補聴器特性試験装置の有無","")))</f>
        <v/>
      </c>
      <c r="D44" s="227"/>
      <c r="E44" s="227"/>
      <c r="F44" s="228"/>
      <c r="G44" s="219" t="s">
        <v>101</v>
      </c>
      <c r="H44" s="220"/>
      <c r="I44" s="221"/>
      <c r="J44" s="222" t="b">
        <v>1</v>
      </c>
      <c r="K44" s="223"/>
      <c r="L44" s="123"/>
      <c r="M44" s="8" t="s">
        <v>34</v>
      </c>
      <c r="N44" s="214" t="str">
        <f>IF(LEN(J37)&gt;0,J37,"")</f>
        <v/>
      </c>
      <c r="O44" s="60" t="s">
        <v>72</v>
      </c>
      <c r="P44" s="23" t="b">
        <f>IF($G$42="１年以内に予定あり",IF( $G$44="有","×",IF( $G$44="無","×","")),IF($G$42="予定なし",IF( $G$44="有*","×",IF( $G$44="無*","×",""))))</f>
        <v>0</v>
      </c>
      <c r="Q44" s="23" t="str">
        <f>IF(LEN($G$42)&gt;0,P44,"")</f>
        <v/>
      </c>
      <c r="T44" s="224"/>
    </row>
    <row r="45" spans="1:20" ht="19.5" hidden="1" customHeight="1">
      <c r="A45" s="215" t="str">
        <f>IF(LEN($G$42)&gt;0,Q45,IF(LEN(Q45)&gt;0,Q45,""))</f>
        <v/>
      </c>
      <c r="B45" s="225" t="s">
        <v>96</v>
      </c>
      <c r="C45" s="226" t="str">
        <f>IF(K42=1,"補聴器外来の有無",IF(G42="予定なし","受講しない場合、勤務先での補聴器適合検査の算定",IF(G42="１年以内に予定あり","受講しない場合、異動予定先での補聴器適合検査の算定","")))</f>
        <v/>
      </c>
      <c r="D45" s="227"/>
      <c r="E45" s="227"/>
      <c r="F45" s="228"/>
      <c r="G45" s="229" t="s">
        <v>101</v>
      </c>
      <c r="H45" s="230"/>
      <c r="I45" s="230"/>
      <c r="J45" s="230"/>
      <c r="K45" s="231"/>
      <c r="L45" s="123"/>
      <c r="M45" s="8" t="s">
        <v>33</v>
      </c>
      <c r="N45" s="214" t="str">
        <f>IF(LEN(D38)&gt;0,D38,"")</f>
        <v/>
      </c>
      <c r="O45" s="60" t="s">
        <v>72</v>
      </c>
      <c r="P45" s="23" t="b">
        <f>IF($G$42="１年以内に予定あり",IF( $G$45="算定ができない（現在も算定できない）","×",IF( $G$45="算定ができなくなる（現在は算定できる）","×","")),IF($G$42="予定なし",IF( $G$45="異動予定先での算定ができなくなる（現在は算定できる）","×",IF( $G$45="異動予定先での算定ができない（現在も算定できない）","×",""))))</f>
        <v>0</v>
      </c>
      <c r="Q45" s="23" t="str">
        <f>IF(LEN($G$42)&gt;0,P45,"")</f>
        <v/>
      </c>
      <c r="T45" s="224"/>
    </row>
    <row r="46" spans="1:20" ht="19.5" hidden="1" customHeight="1">
      <c r="B46" s="225" t="s">
        <v>96</v>
      </c>
      <c r="C46" s="5" t="s">
        <v>116</v>
      </c>
      <c r="D46" s="232"/>
      <c r="E46" s="233" t="s">
        <v>42</v>
      </c>
      <c r="F46" s="234" t="s">
        <v>101</v>
      </c>
      <c r="G46" s="10" t="s">
        <v>43</v>
      </c>
      <c r="H46" s="234" t="s">
        <v>101</v>
      </c>
      <c r="I46" s="11" t="s">
        <v>44</v>
      </c>
      <c r="J46" s="235" t="s">
        <v>101</v>
      </c>
      <c r="K46" s="236"/>
      <c r="L46" s="123"/>
      <c r="M46" s="8" t="s">
        <v>35</v>
      </c>
      <c r="N46" s="214" t="str">
        <f>IF(LEN(D39)&gt;0,D39,"")</f>
        <v/>
      </c>
      <c r="O46" s="60" t="s">
        <v>72</v>
      </c>
      <c r="T46" s="224"/>
    </row>
    <row r="47" spans="1:20" ht="19.5" hidden="1" customHeight="1">
      <c r="B47" s="225" t="s">
        <v>96</v>
      </c>
      <c r="C47" s="5" t="s">
        <v>117</v>
      </c>
      <c r="D47" s="237" t="s">
        <v>101</v>
      </c>
      <c r="E47" s="126"/>
      <c r="F47" s="127"/>
      <c r="G47" s="128"/>
      <c r="H47" s="129" t="s">
        <v>72</v>
      </c>
      <c r="I47" s="130"/>
      <c r="J47" s="131" t="b">
        <v>1</v>
      </c>
      <c r="K47" s="86"/>
      <c r="L47" s="123"/>
      <c r="M47" s="8" t="s">
        <v>36</v>
      </c>
      <c r="N47" s="214" t="str">
        <f>IF(LEN(J39)&gt;0,J39,"")</f>
        <v/>
      </c>
      <c r="O47" s="60" t="s">
        <v>72</v>
      </c>
    </row>
    <row r="48" spans="1:20" ht="54.75" hidden="1" customHeight="1">
      <c r="B48" s="225" t="s">
        <v>96</v>
      </c>
      <c r="C48" s="238" t="s">
        <v>118</v>
      </c>
      <c r="D48" s="87"/>
      <c r="E48" s="239" t="s">
        <v>119</v>
      </c>
      <c r="F48" s="234" t="s">
        <v>101</v>
      </c>
      <c r="G48" s="240" t="s">
        <v>120</v>
      </c>
      <c r="H48" s="234" t="s">
        <v>101</v>
      </c>
      <c r="I48" s="241" t="str">
        <f>IF(LEN(F48&amp;H48)&gt;1,"","　※ 必ず入力して"&amp;CHAR(10)&amp;"　　ください")</f>
        <v/>
      </c>
      <c r="J48" s="242"/>
      <c r="K48" s="243"/>
      <c r="M48" s="8" t="s">
        <v>37</v>
      </c>
      <c r="N48" s="214" t="str">
        <f>IF(LEN(D40)&gt;0,D40,"")</f>
        <v/>
      </c>
      <c r="O48" s="60" t="s">
        <v>72</v>
      </c>
    </row>
    <row r="49" spans="1:18" ht="21" hidden="1" customHeight="1">
      <c r="A49" s="48" t="s">
        <v>101</v>
      </c>
      <c r="B49" s="225" t="s">
        <v>96</v>
      </c>
      <c r="C49" s="238" t="s">
        <v>121</v>
      </c>
      <c r="D49" s="244" t="s">
        <v>91</v>
      </c>
      <c r="E49" s="245"/>
      <c r="F49" s="245"/>
      <c r="G49" s="177"/>
      <c r="H49" s="177"/>
      <c r="I49" s="177"/>
      <c r="J49" s="177"/>
      <c r="K49" s="246"/>
      <c r="M49" s="8" t="s">
        <v>38</v>
      </c>
      <c r="N49" s="214" t="str">
        <f>IF(LEN(J40)&gt;0,J40,"")</f>
        <v/>
      </c>
      <c r="O49" s="60" t="s">
        <v>72</v>
      </c>
    </row>
    <row r="50" spans="1:18" ht="19.5" hidden="1" customHeight="1">
      <c r="B50" s="225" t="s">
        <v>96</v>
      </c>
      <c r="C50" s="5" t="s">
        <v>50</v>
      </c>
      <c r="D50" s="247" t="s">
        <v>101</v>
      </c>
      <c r="E50" s="202"/>
      <c r="F50" s="248"/>
      <c r="G50" s="249"/>
      <c r="H50" s="250"/>
      <c r="I50" s="251"/>
      <c r="J50" s="222" t="b">
        <v>1</v>
      </c>
      <c r="K50" s="70"/>
      <c r="L50" s="123"/>
      <c r="M50" s="5" t="s">
        <v>39</v>
      </c>
      <c r="N50" s="214" t="str">
        <f>IF($G$42="１年以内に異動する予定",N101&amp;"",N101)</f>
        <v>-</v>
      </c>
      <c r="O50" s="60" t="s">
        <v>109</v>
      </c>
    </row>
    <row r="51" spans="1:18" ht="19.5" hidden="1" customHeight="1">
      <c r="B51" s="252" t="s">
        <v>96</v>
      </c>
      <c r="C51" s="226" t="s">
        <v>122</v>
      </c>
      <c r="D51" s="227"/>
      <c r="E51" s="228"/>
      <c r="F51" s="253" t="s">
        <v>101</v>
      </c>
      <c r="G51" s="254"/>
      <c r="H51" s="254"/>
      <c r="I51" s="254"/>
      <c r="J51" s="254"/>
      <c r="K51" s="70"/>
      <c r="L51" s="255"/>
      <c r="M51" s="5" t="s">
        <v>40</v>
      </c>
      <c r="N51" s="214" t="str">
        <f t="shared" ref="N51:N52" si="8">IF($G$42="１年以内に異動する予定",N102&amp;"",N102)</f>
        <v>-</v>
      </c>
      <c r="O51" s="60" t="s">
        <v>109</v>
      </c>
    </row>
    <row r="52" spans="1:18" ht="19.5" hidden="1" customHeight="1">
      <c r="B52" s="225" t="s">
        <v>96</v>
      </c>
      <c r="C52" s="5" t="s">
        <v>52</v>
      </c>
      <c r="D52" s="247" t="s">
        <v>91</v>
      </c>
      <c r="E52" s="202"/>
      <c r="F52" s="248"/>
      <c r="G52" s="249"/>
      <c r="H52" s="250"/>
      <c r="I52" s="251"/>
      <c r="J52" s="222" t="b">
        <v>1</v>
      </c>
      <c r="K52" s="223"/>
      <c r="L52" s="255"/>
      <c r="M52" s="5" t="s">
        <v>41</v>
      </c>
      <c r="N52" s="214" t="str">
        <f t="shared" si="8"/>
        <v>-</v>
      </c>
      <c r="O52" s="113" t="s">
        <v>109</v>
      </c>
      <c r="R52" s="114"/>
    </row>
    <row r="53" spans="1:18" ht="19.5" hidden="1" customHeight="1">
      <c r="B53" s="252"/>
      <c r="C53" s="5" t="s">
        <v>53</v>
      </c>
      <c r="D53" s="256" t="s">
        <v>91</v>
      </c>
      <c r="E53" s="184"/>
      <c r="F53" s="184"/>
      <c r="G53" s="184"/>
      <c r="H53" s="184"/>
      <c r="I53" s="184"/>
      <c r="J53" s="184"/>
      <c r="K53" s="257"/>
      <c r="M53" s="9" t="s">
        <v>42</v>
      </c>
      <c r="N53" s="214" t="str">
        <f>IF(LEN(F46)&gt;0,F46,"")</f>
        <v>＊＊＊</v>
      </c>
      <c r="O53" s="113" t="s">
        <v>91</v>
      </c>
      <c r="R53" s="114"/>
    </row>
    <row r="54" spans="1:18" ht="19.5" hidden="1" customHeight="1">
      <c r="A54" s="48">
        <v>0</v>
      </c>
      <c r="B54" s="225"/>
      <c r="C54" s="14" t="s">
        <v>123</v>
      </c>
      <c r="D54" s="247" t="s">
        <v>91</v>
      </c>
      <c r="E54" s="202"/>
      <c r="F54" s="220"/>
      <c r="G54" s="249"/>
      <c r="H54" s="250"/>
      <c r="I54" s="251"/>
      <c r="J54" s="222" t="b">
        <v>1</v>
      </c>
      <c r="K54" s="223"/>
      <c r="M54" s="10" t="s">
        <v>43</v>
      </c>
      <c r="N54" s="214" t="str">
        <f>IF(LEN(H46)&gt;0,H46,"")</f>
        <v>＊＊＊</v>
      </c>
      <c r="O54" s="113" t="s">
        <v>91</v>
      </c>
      <c r="R54" s="114"/>
    </row>
    <row r="55" spans="1:18" ht="19.5" hidden="1" customHeight="1">
      <c r="B55" s="252" t="s">
        <v>96</v>
      </c>
      <c r="C55" s="5" t="s">
        <v>54</v>
      </c>
      <c r="D55" s="258" t="s">
        <v>91</v>
      </c>
      <c r="E55" s="259"/>
      <c r="F55" s="259"/>
      <c r="G55" s="259"/>
      <c r="H55" s="259"/>
      <c r="I55" s="259"/>
      <c r="J55" s="259"/>
      <c r="K55" s="236"/>
      <c r="M55" s="11" t="s">
        <v>44</v>
      </c>
      <c r="N55" s="214" t="str">
        <f>IF(LEN(J46)&gt;0,J46,"")</f>
        <v>＊＊＊</v>
      </c>
      <c r="O55" s="113" t="s">
        <v>91</v>
      </c>
      <c r="R55" s="114"/>
    </row>
    <row r="56" spans="1:18" ht="19.5" hidden="1" customHeight="1">
      <c r="B56" s="225" t="s">
        <v>96</v>
      </c>
      <c r="C56" s="5" t="s">
        <v>55</v>
      </c>
      <c r="D56" s="260" t="s">
        <v>101</v>
      </c>
      <c r="E56" s="202"/>
      <c r="F56" s="202"/>
      <c r="G56" s="249"/>
      <c r="H56" s="250"/>
      <c r="I56" s="130" t="s">
        <v>72</v>
      </c>
      <c r="J56" s="131" t="b">
        <v>1</v>
      </c>
      <c r="K56" s="86"/>
      <c r="L56" s="255"/>
      <c r="M56" s="4" t="s">
        <v>45</v>
      </c>
      <c r="N56" s="214" t="str">
        <f>IF(LEN(D47)&gt;0,D47,"")</f>
        <v>＊＊＊</v>
      </c>
      <c r="O56" s="113" t="s">
        <v>91</v>
      </c>
      <c r="R56" s="114"/>
    </row>
    <row r="57" spans="1:18" ht="19.5" hidden="1" customHeight="1">
      <c r="B57" s="225" t="s">
        <v>96</v>
      </c>
      <c r="C57" s="5" t="s">
        <v>56</v>
      </c>
      <c r="D57" s="261"/>
      <c r="E57" s="85"/>
      <c r="F57" s="85"/>
      <c r="G57" s="262" t="s">
        <v>101</v>
      </c>
      <c r="H57" s="263" t="s">
        <v>92</v>
      </c>
      <c r="I57" s="264" t="s">
        <v>101</v>
      </c>
      <c r="J57" s="265" t="s">
        <v>124</v>
      </c>
      <c r="K57" s="266"/>
      <c r="L57" s="255"/>
      <c r="M57" s="4" t="s">
        <v>46</v>
      </c>
      <c r="N57" s="267" t="str">
        <f>IF(LEN(F48)&gt;0,F48,"")</f>
        <v>＊＊＊</v>
      </c>
      <c r="O57" s="113" t="s">
        <v>91</v>
      </c>
      <c r="R57" s="114"/>
    </row>
    <row r="58" spans="1:18" ht="19.5" hidden="1" customHeight="1">
      <c r="A58" s="48">
        <v>0</v>
      </c>
      <c r="B58" s="225" t="s">
        <v>96</v>
      </c>
      <c r="C58" s="5" t="s">
        <v>57</v>
      </c>
      <c r="D58" s="256" t="s">
        <v>91</v>
      </c>
      <c r="E58" s="184"/>
      <c r="F58" s="184"/>
      <c r="G58" s="184"/>
      <c r="H58" s="184"/>
      <c r="I58" s="184"/>
      <c r="J58" s="184"/>
      <c r="K58" s="268"/>
      <c r="L58" s="255"/>
      <c r="M58" s="4" t="s">
        <v>47</v>
      </c>
      <c r="N58" s="269" t="str">
        <f>IF(LEN(H48)&gt;0,H48,"")</f>
        <v>＊＊＊</v>
      </c>
      <c r="O58" s="113" t="s">
        <v>91</v>
      </c>
      <c r="R58" s="114"/>
    </row>
    <row r="59" spans="1:18" ht="19.5" hidden="1" customHeight="1">
      <c r="B59" s="225" t="s">
        <v>96</v>
      </c>
      <c r="C59" s="5" t="s">
        <v>125</v>
      </c>
      <c r="D59" s="270" t="s">
        <v>91</v>
      </c>
      <c r="E59" s="271"/>
      <c r="F59" s="272"/>
      <c r="G59" s="118"/>
      <c r="H59" s="119"/>
      <c r="I59" s="120"/>
      <c r="J59" s="121"/>
      <c r="K59" s="122"/>
      <c r="L59" s="255"/>
      <c r="M59" s="12" t="s">
        <v>48</v>
      </c>
      <c r="N59" s="273">
        <v>2025</v>
      </c>
      <c r="O59" s="113">
        <v>2025</v>
      </c>
      <c r="R59" s="114"/>
    </row>
    <row r="60" spans="1:18" ht="19.5" hidden="1" customHeight="1">
      <c r="B60" s="225" t="s">
        <v>96</v>
      </c>
      <c r="C60" s="5" t="s">
        <v>59</v>
      </c>
      <c r="D60" s="258" t="s">
        <v>91</v>
      </c>
      <c r="E60" s="259"/>
      <c r="F60" s="259"/>
      <c r="G60" s="259"/>
      <c r="H60" s="259"/>
      <c r="I60" s="259"/>
      <c r="J60" s="259"/>
      <c r="K60" s="236"/>
      <c r="M60" s="13" t="s">
        <v>49</v>
      </c>
      <c r="N60" s="124" t="str">
        <f>IF(LEN(D49)&gt;0,D49,"")</f>
        <v>＊＊＊</v>
      </c>
      <c r="O60" s="113" t="s">
        <v>91</v>
      </c>
      <c r="R60" s="114"/>
    </row>
    <row r="61" spans="1:18" ht="19.5" hidden="1" customHeight="1">
      <c r="B61" s="225" t="s">
        <v>96</v>
      </c>
      <c r="C61" s="5" t="s">
        <v>60</v>
      </c>
      <c r="D61" s="256" t="s">
        <v>91</v>
      </c>
      <c r="E61" s="184"/>
      <c r="F61" s="184"/>
      <c r="G61" s="184"/>
      <c r="H61" s="184"/>
      <c r="I61" s="184"/>
      <c r="J61" s="184"/>
      <c r="K61" s="257"/>
      <c r="M61" s="5" t="s">
        <v>50</v>
      </c>
      <c r="N61" s="72" t="str">
        <f>IF(LEN(D50)&gt;0,D50,"")</f>
        <v>＊＊＊</v>
      </c>
      <c r="O61" s="113" t="s">
        <v>91</v>
      </c>
      <c r="R61" s="114"/>
    </row>
    <row r="62" spans="1:18" ht="34.5" hidden="1" customHeight="1">
      <c r="B62" s="225" t="s">
        <v>96</v>
      </c>
      <c r="C62" s="5" t="s">
        <v>61</v>
      </c>
      <c r="D62" s="256" t="s">
        <v>91</v>
      </c>
      <c r="E62" s="184"/>
      <c r="F62" s="184"/>
      <c r="G62" s="184"/>
      <c r="H62" s="184"/>
      <c r="I62" s="184"/>
      <c r="J62" s="184"/>
      <c r="K62" s="257"/>
      <c r="M62" s="5" t="s">
        <v>51</v>
      </c>
      <c r="N62" s="72" t="str">
        <f>IF(LEN(F51)&gt;0,F51,"")</f>
        <v>＊＊＊</v>
      </c>
      <c r="O62" s="113" t="s">
        <v>91</v>
      </c>
      <c r="P62" s="48"/>
      <c r="Q62" s="48"/>
      <c r="R62" s="114"/>
    </row>
    <row r="63" spans="1:18" ht="33" hidden="1" customHeight="1">
      <c r="B63" s="225" t="s">
        <v>96</v>
      </c>
      <c r="C63" s="5" t="s">
        <v>62</v>
      </c>
      <c r="D63" s="274" t="s">
        <v>91</v>
      </c>
      <c r="E63" s="275"/>
      <c r="F63" s="275"/>
      <c r="G63" s="275"/>
      <c r="H63" s="275"/>
      <c r="I63" s="275"/>
      <c r="J63" s="275"/>
      <c r="K63" s="276"/>
      <c r="M63" s="5" t="s">
        <v>52</v>
      </c>
      <c r="N63" s="72" t="str">
        <f>IF(LEN(D52)&gt;0,D52,"")</f>
        <v>＊＊＊</v>
      </c>
      <c r="O63" s="113" t="s">
        <v>91</v>
      </c>
      <c r="P63" s="48"/>
      <c r="Q63" s="48"/>
      <c r="R63" s="114"/>
    </row>
    <row r="64" spans="1:18" ht="22.5" hidden="1" customHeight="1">
      <c r="B64" s="225" t="s">
        <v>96</v>
      </c>
      <c r="C64" s="5" t="s">
        <v>58</v>
      </c>
      <c r="D64" s="277" t="s">
        <v>91</v>
      </c>
      <c r="E64" s="184"/>
      <c r="F64" s="278" t="s">
        <v>126</v>
      </c>
      <c r="G64" s="249"/>
      <c r="H64" s="250"/>
      <c r="I64" s="251"/>
      <c r="J64" s="222"/>
      <c r="K64" s="279"/>
      <c r="L64" s="280"/>
      <c r="M64" s="5" t="s">
        <v>53</v>
      </c>
      <c r="N64" s="72" t="str">
        <f>IF(LEN(D53)&gt;0,D53,"")</f>
        <v>＊＊＊</v>
      </c>
      <c r="O64" s="113" t="s">
        <v>91</v>
      </c>
      <c r="R64" s="114"/>
    </row>
    <row r="65" spans="2:20" ht="31.5" hidden="1" customHeight="1">
      <c r="B65" s="225" t="s">
        <v>96</v>
      </c>
      <c r="C65" s="281" t="s">
        <v>63</v>
      </c>
      <c r="D65" s="282" t="s">
        <v>91</v>
      </c>
      <c r="E65" s="283"/>
      <c r="F65" s="283"/>
      <c r="G65" s="283"/>
      <c r="H65" s="283"/>
      <c r="I65" s="283"/>
      <c r="J65" s="283"/>
      <c r="K65" s="284"/>
      <c r="M65" s="5" t="s">
        <v>54</v>
      </c>
      <c r="N65" s="72" t="str">
        <f>IF(LEN(D54)&gt;0,D54,"")</f>
        <v>＊＊＊</v>
      </c>
      <c r="O65" s="113" t="s">
        <v>91</v>
      </c>
    </row>
    <row r="66" spans="2:20" ht="22.5" hidden="1" customHeight="1">
      <c r="B66" s="225" t="s">
        <v>96</v>
      </c>
      <c r="C66" s="281"/>
      <c r="D66" s="285" t="s">
        <v>91</v>
      </c>
      <c r="E66" s="158"/>
      <c r="F66" s="158"/>
      <c r="G66" s="158"/>
      <c r="H66" s="158"/>
      <c r="I66" s="158"/>
      <c r="J66" s="158"/>
      <c r="K66" s="94"/>
      <c r="L66" s="280"/>
      <c r="M66" s="5" t="s">
        <v>55</v>
      </c>
      <c r="N66" s="72" t="str">
        <f>IF(LEN(D55)&gt;0,D55,"")</f>
        <v>＊＊＊</v>
      </c>
      <c r="O66" s="113" t="s">
        <v>91</v>
      </c>
      <c r="P66" s="48"/>
    </row>
    <row r="67" spans="2:20" ht="38.25" hidden="1" customHeight="1">
      <c r="B67" s="225" t="s">
        <v>96</v>
      </c>
      <c r="C67" s="6" t="s">
        <v>91</v>
      </c>
      <c r="D67" s="286" t="s">
        <v>91</v>
      </c>
      <c r="E67" s="287"/>
      <c r="F67" s="287"/>
      <c r="G67" s="287"/>
      <c r="H67" s="287"/>
      <c r="I67" s="287"/>
      <c r="J67" s="287"/>
      <c r="K67" s="94"/>
      <c r="L67" s="280"/>
      <c r="M67" s="5" t="s">
        <v>55</v>
      </c>
      <c r="N67" s="72" t="str">
        <f>IF(LEN(D56)&gt;0,D56,"")</f>
        <v>＊＊＊</v>
      </c>
      <c r="O67" s="113" t="s">
        <v>91</v>
      </c>
      <c r="P67" s="48"/>
    </row>
    <row r="68" spans="2:20" ht="22.5" hidden="1" customHeight="1">
      <c r="B68" s="225" t="s">
        <v>96</v>
      </c>
      <c r="C68" s="6" t="s">
        <v>91</v>
      </c>
      <c r="D68" s="286" t="s">
        <v>91</v>
      </c>
      <c r="E68" s="287"/>
      <c r="F68" s="287"/>
      <c r="G68" s="287"/>
      <c r="H68" s="287"/>
      <c r="I68" s="287"/>
      <c r="J68" s="287"/>
      <c r="K68" s="94"/>
      <c r="L68" s="280"/>
      <c r="M68" s="14" t="s">
        <v>56</v>
      </c>
      <c r="N68" s="288" t="str">
        <f>IF(LEN(G57)&gt;0,I57,"")</f>
        <v>＊＊＊</v>
      </c>
      <c r="O68" s="113" t="s">
        <v>91</v>
      </c>
      <c r="P68" s="48"/>
    </row>
    <row r="69" spans="2:20" ht="47.25" hidden="1" customHeight="1">
      <c r="B69" s="225" t="s">
        <v>96</v>
      </c>
      <c r="C69" s="6" t="s">
        <v>91</v>
      </c>
      <c r="D69" s="286" t="s">
        <v>91</v>
      </c>
      <c r="E69" s="287"/>
      <c r="F69" s="287"/>
      <c r="G69" s="287"/>
      <c r="H69" s="287"/>
      <c r="I69" s="287"/>
      <c r="J69" s="287"/>
      <c r="K69" s="94"/>
      <c r="L69" s="289"/>
      <c r="M69" s="14" t="s">
        <v>56</v>
      </c>
      <c r="N69" s="288" t="str">
        <f>IF(LEN(I57)&gt;0,I57,"")</f>
        <v>＊＊＊</v>
      </c>
      <c r="O69" s="113" t="s">
        <v>91</v>
      </c>
      <c r="P69" s="48"/>
      <c r="T69" s="224"/>
    </row>
    <row r="70" spans="2:20" ht="22.5" hidden="1" customHeight="1">
      <c r="B70" s="225" t="s">
        <v>96</v>
      </c>
      <c r="C70" s="238" t="s">
        <v>127</v>
      </c>
      <c r="D70" s="290" t="s">
        <v>91</v>
      </c>
      <c r="E70" s="291"/>
      <c r="F70" s="291"/>
      <c r="G70" s="291"/>
      <c r="H70" s="291"/>
      <c r="I70" s="291"/>
      <c r="J70" s="291"/>
      <c r="K70" s="292"/>
      <c r="L70" s="289"/>
      <c r="M70" s="5" t="s">
        <v>57</v>
      </c>
      <c r="N70" s="72" t="str">
        <f>IF(LEN(D58)&gt;0,D58,"")</f>
        <v>＊＊＊</v>
      </c>
      <c r="O70" s="113" t="s">
        <v>91</v>
      </c>
      <c r="P70" s="48"/>
      <c r="T70" s="224"/>
    </row>
    <row r="71" spans="2:20" ht="38.25" hidden="1" customHeight="1">
      <c r="B71" s="225" t="s">
        <v>96</v>
      </c>
      <c r="C71" s="6" t="s">
        <v>128</v>
      </c>
      <c r="D71" s="293" t="s">
        <v>91</v>
      </c>
      <c r="E71" s="294"/>
      <c r="F71" s="294"/>
      <c r="G71" s="294"/>
      <c r="H71" s="294"/>
      <c r="I71" s="294"/>
      <c r="J71" s="294"/>
      <c r="K71" s="295"/>
      <c r="L71" s="289"/>
      <c r="M71" s="5" t="s">
        <v>129</v>
      </c>
      <c r="N71" s="72" t="str">
        <f t="shared" ref="N71:N74" si="9">IF(LEN(D59)&gt;0,D59,"")</f>
        <v>＊＊＊</v>
      </c>
      <c r="O71" s="113" t="s">
        <v>91</v>
      </c>
      <c r="P71" s="48"/>
    </row>
    <row r="72" spans="2:20" ht="22.5" hidden="1" customHeight="1">
      <c r="B72" s="225" t="s">
        <v>96</v>
      </c>
      <c r="C72" s="5" t="s">
        <v>130</v>
      </c>
      <c r="D72" s="247" t="s">
        <v>91</v>
      </c>
      <c r="E72" s="202"/>
      <c r="F72" s="202"/>
      <c r="G72" s="249"/>
      <c r="H72" s="250"/>
      <c r="I72" s="251"/>
      <c r="J72" s="222" t="b">
        <v>1</v>
      </c>
      <c r="K72" s="296"/>
      <c r="L72" s="289"/>
      <c r="M72" s="5" t="s">
        <v>59</v>
      </c>
      <c r="N72" s="72" t="str">
        <f t="shared" si="9"/>
        <v>＊＊＊</v>
      </c>
      <c r="O72" s="113" t="s">
        <v>91</v>
      </c>
      <c r="P72" s="48"/>
    </row>
    <row r="73" spans="2:20" ht="22.5" hidden="1" customHeight="1">
      <c r="B73" s="252" t="s">
        <v>95</v>
      </c>
      <c r="C73" s="5" t="s">
        <v>131</v>
      </c>
      <c r="D73" s="256" t="s">
        <v>91</v>
      </c>
      <c r="E73" s="184"/>
      <c r="F73" s="184"/>
      <c r="G73" s="184"/>
      <c r="H73" s="184"/>
      <c r="I73" s="184"/>
      <c r="J73" s="184"/>
      <c r="K73" s="268"/>
      <c r="L73" s="289"/>
      <c r="M73" s="5" t="s">
        <v>60</v>
      </c>
      <c r="N73" s="72" t="str">
        <f t="shared" si="9"/>
        <v>＊＊＊</v>
      </c>
      <c r="O73" s="113" t="s">
        <v>91</v>
      </c>
      <c r="P73" s="71"/>
      <c r="Q73" s="71"/>
    </row>
    <row r="74" spans="2:20" ht="22.5" hidden="1" customHeight="1">
      <c r="B74" s="225" t="s">
        <v>96</v>
      </c>
      <c r="C74" s="5" t="s">
        <v>132</v>
      </c>
      <c r="D74" s="260" t="s">
        <v>91</v>
      </c>
      <c r="E74" s="202"/>
      <c r="F74" s="202"/>
      <c r="G74" s="249"/>
      <c r="H74" s="250"/>
      <c r="I74" s="251"/>
      <c r="J74" s="222" t="b">
        <v>1</v>
      </c>
      <c r="K74" s="223"/>
      <c r="L74" s="289"/>
      <c r="M74" s="5" t="s">
        <v>61</v>
      </c>
      <c r="N74" s="72" t="str">
        <f t="shared" si="9"/>
        <v>＊＊＊</v>
      </c>
      <c r="O74" s="113" t="s">
        <v>91</v>
      </c>
      <c r="P74" s="48"/>
    </row>
    <row r="75" spans="2:20" ht="22.5" hidden="1" customHeight="1">
      <c r="B75" s="252" t="s">
        <v>96</v>
      </c>
      <c r="C75" s="5" t="s">
        <v>133</v>
      </c>
      <c r="D75" s="256" t="s">
        <v>91</v>
      </c>
      <c r="E75" s="184"/>
      <c r="F75" s="184"/>
      <c r="G75" s="184"/>
      <c r="H75" s="184"/>
      <c r="I75" s="184"/>
      <c r="J75" s="184"/>
      <c r="K75" s="268"/>
      <c r="L75" s="289"/>
      <c r="M75" s="5" t="s">
        <v>62</v>
      </c>
      <c r="N75" s="72" t="str">
        <f>IF(LEN(D63)&gt;0,D63,"")</f>
        <v>＊＊＊</v>
      </c>
      <c r="O75" s="113" t="s">
        <v>91</v>
      </c>
      <c r="P75" s="48"/>
    </row>
    <row r="76" spans="2:20" ht="22.5" customHeight="1">
      <c r="B76" s="225" t="s">
        <v>95</v>
      </c>
      <c r="C76" s="297" t="s">
        <v>134</v>
      </c>
      <c r="D76" s="260"/>
      <c r="E76" s="202"/>
      <c r="F76" s="202"/>
      <c r="G76" s="249"/>
      <c r="H76" s="250"/>
      <c r="I76" s="251"/>
      <c r="J76" s="222" t="b">
        <v>1</v>
      </c>
      <c r="K76" s="298" t="str">
        <f>IF(M102=1,"※1 参照","※ 参照")</f>
        <v>※1 参照</v>
      </c>
      <c r="L76" s="289"/>
      <c r="M76" s="5" t="s">
        <v>58</v>
      </c>
      <c r="N76" s="72" t="str">
        <f>IF(LEN(D64)&gt;0,D64,"")</f>
        <v>＊＊＊</v>
      </c>
      <c r="O76" s="113" t="s">
        <v>91</v>
      </c>
      <c r="P76" s="48"/>
    </row>
    <row r="77" spans="2:20" ht="22.5" customHeight="1">
      <c r="B77" s="225" t="s">
        <v>95</v>
      </c>
      <c r="C77" s="297" t="s">
        <v>135</v>
      </c>
      <c r="D77" s="260"/>
      <c r="E77" s="202"/>
      <c r="F77" s="202"/>
      <c r="G77" s="249"/>
      <c r="H77" s="250"/>
      <c r="I77" s="251"/>
      <c r="J77" s="222" t="b">
        <v>1</v>
      </c>
      <c r="K77" s="298" t="str">
        <f>IF(M102=1,"※2 参照","※ 参照")</f>
        <v>※2 参照</v>
      </c>
      <c r="L77" s="289"/>
      <c r="M77" s="15" t="s">
        <v>63</v>
      </c>
      <c r="N77" s="72" t="str">
        <f t="shared" ref="N77" si="10">IF(LEN(D65)&gt;0,D65,"")</f>
        <v>＊＊＊</v>
      </c>
      <c r="O77" s="113" t="s">
        <v>91</v>
      </c>
      <c r="P77" s="48"/>
    </row>
    <row r="78" spans="2:20" ht="22.5" hidden="1" customHeight="1">
      <c r="B78" s="225" t="s">
        <v>96</v>
      </c>
      <c r="C78" s="297" t="s">
        <v>136</v>
      </c>
      <c r="D78" s="260" t="s">
        <v>101</v>
      </c>
      <c r="E78" s="202"/>
      <c r="F78" s="202"/>
      <c r="G78" s="249"/>
      <c r="H78" s="250"/>
      <c r="I78" s="251"/>
      <c r="J78" s="222" t="b">
        <v>1</v>
      </c>
      <c r="K78" s="186"/>
      <c r="L78" s="289"/>
      <c r="M78" s="15" t="s">
        <v>64</v>
      </c>
      <c r="N78" s="72" t="str">
        <f>IF(LEN(D66)&gt;0,D66,"")</f>
        <v>＊＊＊</v>
      </c>
      <c r="O78" s="113" t="s">
        <v>91</v>
      </c>
      <c r="P78" s="48"/>
    </row>
    <row r="79" spans="2:20" ht="43.5" customHeight="1">
      <c r="B79" s="225" t="s">
        <v>95</v>
      </c>
      <c r="C79" s="5" t="s">
        <v>137</v>
      </c>
      <c r="D79" s="299"/>
      <c r="E79" s="300"/>
      <c r="F79" s="300"/>
      <c r="G79" s="300"/>
      <c r="H79" s="300"/>
      <c r="I79" s="300"/>
      <c r="J79" s="300"/>
      <c r="K79" s="301"/>
      <c r="L79" s="48"/>
      <c r="M79" s="16" t="s">
        <v>65</v>
      </c>
      <c r="N79" s="302" t="str">
        <f>IF(LEN(C67)&gt;0,C67,"")</f>
        <v>＊＊＊</v>
      </c>
      <c r="O79" s="113" t="s">
        <v>91</v>
      </c>
      <c r="P79" s="48"/>
    </row>
    <row r="80" spans="2:20" ht="12.75" customHeight="1">
      <c r="B80" s="303"/>
      <c r="D80" s="304"/>
      <c r="E80" s="305"/>
      <c r="F80" s="305"/>
      <c r="G80" s="305"/>
      <c r="H80" s="305"/>
      <c r="I80" s="305"/>
      <c r="J80" s="23"/>
      <c r="K80" s="306"/>
      <c r="M80" s="1">
        <v>66</v>
      </c>
      <c r="N80" s="302" t="str">
        <f>IF(LEN(D67)&gt;0,D67,"")</f>
        <v>＊＊＊</v>
      </c>
      <c r="O80" s="60" t="s">
        <v>91</v>
      </c>
    </row>
    <row r="81" spans="2:15" ht="15" customHeight="1">
      <c r="B81" s="303"/>
      <c r="C81" s="307"/>
      <c r="D81" s="308"/>
      <c r="E81" s="308"/>
      <c r="F81" s="308"/>
      <c r="G81" s="308"/>
      <c r="H81" s="308"/>
      <c r="I81" s="308"/>
      <c r="J81" s="308"/>
      <c r="K81" s="308"/>
      <c r="M81" s="16" t="s">
        <v>66</v>
      </c>
      <c r="N81" s="302" t="str">
        <f>IF(LEN(C68)&gt;0,C68,"")</f>
        <v>＊＊＊</v>
      </c>
      <c r="O81" s="60" t="s">
        <v>91</v>
      </c>
    </row>
    <row r="82" spans="2:15" ht="12.75" customHeight="1">
      <c r="B82" s="303"/>
      <c r="C82" s="309" t="str">
        <f>IF(M102=1,"※1 個人情報の取扱いについて","※個人情報の取扱いについて")</f>
        <v>※1 個人情報の取扱いについて</v>
      </c>
      <c r="D82" s="310"/>
      <c r="E82" s="305"/>
      <c r="F82" s="305"/>
      <c r="G82" s="305"/>
      <c r="H82" s="305"/>
      <c r="I82" s="305"/>
      <c r="J82" s="23"/>
      <c r="K82" s="306"/>
      <c r="M82" s="1">
        <v>67</v>
      </c>
      <c r="N82" s="302" t="str">
        <f>IF(LEN(D68)&gt;0,D68,"")</f>
        <v>＊＊＊</v>
      </c>
      <c r="O82" s="60" t="s">
        <v>91</v>
      </c>
    </row>
    <row r="83" spans="2:15" ht="74.25" customHeight="1">
      <c r="B83" s="303"/>
      <c r="C83" s="311" t="s">
        <v>138</v>
      </c>
      <c r="D83" s="312"/>
      <c r="E83" s="312"/>
      <c r="F83" s="312"/>
      <c r="G83" s="312"/>
      <c r="H83" s="312"/>
      <c r="I83" s="312"/>
      <c r="J83" s="312"/>
      <c r="K83" s="313"/>
      <c r="M83" s="16" t="s">
        <v>67</v>
      </c>
      <c r="N83" s="302" t="str">
        <f>IF(LEN(C69)&gt;0,C69,"")</f>
        <v>＊＊＊</v>
      </c>
      <c r="O83" s="60" t="s">
        <v>91</v>
      </c>
    </row>
    <row r="84" spans="2:15" ht="17.25" customHeight="1">
      <c r="B84" s="303"/>
      <c r="C84" s="314" t="str">
        <f>IF(M102=1,"※2 研修データの２次利用について","※研修データの２次利用について")</f>
        <v>※2 研修データの２次利用について</v>
      </c>
      <c r="D84" s="314"/>
      <c r="E84" s="314"/>
      <c r="F84" s="314"/>
      <c r="G84" s="314"/>
      <c r="H84" s="314"/>
      <c r="I84" s="314"/>
      <c r="J84" s="314"/>
      <c r="K84" s="314"/>
      <c r="M84" s="1">
        <v>68</v>
      </c>
      <c r="N84" s="302" t="str">
        <f>IF(LEN(D69)&gt;0,D69,"")</f>
        <v>＊＊＊</v>
      </c>
      <c r="O84" s="60" t="s">
        <v>91</v>
      </c>
    </row>
    <row r="85" spans="2:15" ht="69" customHeight="1">
      <c r="B85" s="315"/>
      <c r="C85" s="311" t="s">
        <v>139</v>
      </c>
      <c r="D85" s="312"/>
      <c r="E85" s="312"/>
      <c r="F85" s="312"/>
      <c r="G85" s="312"/>
      <c r="H85" s="312"/>
      <c r="I85" s="312"/>
      <c r="J85" s="312"/>
      <c r="K85" s="313"/>
      <c r="M85" s="16" t="s">
        <v>140</v>
      </c>
      <c r="N85" s="316" t="s">
        <v>91</v>
      </c>
      <c r="O85" s="317" t="s">
        <v>91</v>
      </c>
    </row>
    <row r="86" spans="2:15" ht="6" customHeight="1">
      <c r="B86" s="315"/>
      <c r="D86" s="310"/>
      <c r="E86" s="305"/>
      <c r="F86" s="305"/>
      <c r="G86" s="305"/>
      <c r="H86" s="305"/>
      <c r="I86" s="305"/>
      <c r="J86" s="23"/>
      <c r="K86" s="306"/>
      <c r="M86" s="318" t="s">
        <v>141</v>
      </c>
      <c r="N86" s="316" t="str">
        <f>IF(LEN(D70)&gt;0,D70,"")</f>
        <v>＊＊＊</v>
      </c>
      <c r="O86" s="317" t="s">
        <v>72</v>
      </c>
    </row>
    <row r="87" spans="2:15" ht="37.5" customHeight="1">
      <c r="B87" s="315"/>
      <c r="C87" s="319" t="s">
        <v>142</v>
      </c>
      <c r="D87" s="319"/>
      <c r="E87" s="319"/>
      <c r="F87" s="319"/>
      <c r="G87" s="319"/>
      <c r="H87" s="319"/>
      <c r="I87" s="319"/>
      <c r="J87" s="319"/>
      <c r="K87" s="319"/>
      <c r="M87" s="15" t="s">
        <v>69</v>
      </c>
      <c r="N87" s="316" t="str">
        <f>IF(LEN(D71)&gt;0,D71,"")</f>
        <v>＊＊＊</v>
      </c>
      <c r="O87" s="317" t="s">
        <v>91</v>
      </c>
    </row>
    <row r="88" spans="2:15" ht="12.75" customHeight="1">
      <c r="B88" s="315"/>
      <c r="D88" s="310"/>
      <c r="E88" s="305"/>
      <c r="F88" s="305"/>
      <c r="G88" s="305"/>
      <c r="H88" s="305"/>
      <c r="I88" s="305"/>
      <c r="J88" s="23"/>
      <c r="K88" s="306"/>
      <c r="M88" s="5" t="s">
        <v>70</v>
      </c>
      <c r="N88" s="320" t="str">
        <f>IF(LEN(D72)&gt;0,D72,"")</f>
        <v>＊＊＊</v>
      </c>
      <c r="O88" s="317" t="s">
        <v>91</v>
      </c>
    </row>
    <row r="89" spans="2:15" ht="12.75" customHeight="1">
      <c r="B89" s="315"/>
      <c r="D89" s="321"/>
      <c r="J89" s="23"/>
      <c r="K89" s="23"/>
      <c r="M89" s="5" t="s">
        <v>71</v>
      </c>
      <c r="N89" s="320" t="str">
        <f>IF(LEN(D73)&gt;0,D73,"")</f>
        <v>＊＊＊</v>
      </c>
      <c r="O89" s="317" t="s">
        <v>91</v>
      </c>
    </row>
    <row r="90" spans="2:15" ht="12.75" customHeight="1">
      <c r="B90" s="315"/>
      <c r="C90" s="322"/>
      <c r="E90" s="323"/>
      <c r="F90" s="324"/>
      <c r="G90" s="324"/>
      <c r="H90" s="324"/>
      <c r="I90" s="324"/>
      <c r="J90" s="324"/>
      <c r="M90" s="5" t="s">
        <v>132</v>
      </c>
      <c r="N90" s="320" t="str">
        <f t="shared" ref="N90:N93" si="11">IF(LEN(D74)&gt;0,D74,"")</f>
        <v>＊＊＊</v>
      </c>
      <c r="O90" s="317" t="s">
        <v>91</v>
      </c>
    </row>
    <row r="91" spans="2:15" ht="87" hidden="1" customHeight="1">
      <c r="B91" s="315"/>
      <c r="C91" s="325"/>
      <c r="D91" s="326"/>
      <c r="E91" s="323"/>
      <c r="M91" s="5" t="s">
        <v>133</v>
      </c>
      <c r="N91" s="320" t="str">
        <f>IF(LEN(D75)&gt;0,D75,"")</f>
        <v>＊＊＊</v>
      </c>
      <c r="O91" s="317" t="s">
        <v>91</v>
      </c>
    </row>
    <row r="92" spans="2:15" ht="24" hidden="1">
      <c r="B92" s="315" t="s">
        <v>143</v>
      </c>
      <c r="C92" s="325"/>
      <c r="D92" s="326"/>
      <c r="E92" s="326"/>
      <c r="F92" s="324">
        <v>0</v>
      </c>
      <c r="G92" s="324">
        <v>0</v>
      </c>
      <c r="H92" s="324">
        <v>0</v>
      </c>
      <c r="I92" s="324">
        <v>0</v>
      </c>
      <c r="J92" s="324">
        <v>0</v>
      </c>
      <c r="M92" s="327" t="s">
        <v>134</v>
      </c>
      <c r="N92" s="320" t="str">
        <f>IF(LEN(D76)&gt;0,D76,"")</f>
        <v/>
      </c>
      <c r="O92" s="317" t="s">
        <v>72</v>
      </c>
    </row>
    <row r="93" spans="2:15" hidden="1">
      <c r="B93" s="315" t="s">
        <v>144</v>
      </c>
      <c r="C93" s="325"/>
      <c r="D93" s="328"/>
      <c r="F93" s="326">
        <v>100</v>
      </c>
      <c r="G93" s="326">
        <v>100</v>
      </c>
      <c r="H93" s="326">
        <v>100</v>
      </c>
      <c r="I93" s="23">
        <v>100</v>
      </c>
      <c r="J93" s="23">
        <v>100</v>
      </c>
      <c r="M93" s="327" t="s">
        <v>135</v>
      </c>
      <c r="N93" s="320" t="str">
        <f t="shared" si="11"/>
        <v/>
      </c>
      <c r="O93" s="317" t="s">
        <v>72</v>
      </c>
    </row>
    <row r="94" spans="2:15" hidden="1">
      <c r="B94" s="315" t="s">
        <v>145</v>
      </c>
      <c r="C94" s="325"/>
      <c r="D94" s="326"/>
      <c r="F94" s="329"/>
      <c r="G94" s="326"/>
      <c r="H94" s="326"/>
      <c r="J94" s="23"/>
      <c r="M94" s="327" t="s">
        <v>136</v>
      </c>
      <c r="N94" s="320" t="str">
        <f>IF(LEN(D78)&gt;0,D78,"")</f>
        <v>＊＊＊</v>
      </c>
      <c r="O94" s="317" t="s">
        <v>91</v>
      </c>
    </row>
    <row r="95" spans="2:15" hidden="1">
      <c r="B95" s="315" t="s">
        <v>146</v>
      </c>
      <c r="C95" s="325"/>
      <c r="D95" s="326"/>
      <c r="E95" s="326"/>
      <c r="F95" s="326"/>
      <c r="G95" s="326"/>
      <c r="H95" s="326"/>
      <c r="J95" s="23"/>
      <c r="M95" s="330" t="s">
        <v>137</v>
      </c>
      <c r="N95" s="320" t="str">
        <f>IF(LEN(D79)&gt;0,D79,"")</f>
        <v/>
      </c>
      <c r="O95" s="317" t="s">
        <v>72</v>
      </c>
    </row>
    <row r="96" spans="2:15" ht="14.25" hidden="1" customHeight="1">
      <c r="B96" s="315" t="s">
        <v>147</v>
      </c>
      <c r="C96" s="322"/>
      <c r="D96" s="323"/>
      <c r="E96" s="323"/>
      <c r="F96" s="323"/>
      <c r="G96" s="331"/>
      <c r="M96" s="1"/>
      <c r="N96" s="20"/>
      <c r="O96" s="317"/>
    </row>
    <row r="97" spans="2:14" ht="14.25" hidden="1" customHeight="1">
      <c r="B97" s="315" t="s">
        <v>148</v>
      </c>
      <c r="C97" s="323"/>
      <c r="D97" s="323"/>
      <c r="E97" s="332"/>
      <c r="I97" s="333"/>
      <c r="L97" s="23">
        <f>SUM(L9:L96)</f>
        <v>0</v>
      </c>
      <c r="M97" s="1"/>
      <c r="N97" s="20"/>
    </row>
    <row r="98" spans="2:14" ht="14.25" hidden="1" customHeight="1">
      <c r="B98" s="315" t="s">
        <v>149</v>
      </c>
      <c r="C98" s="323"/>
      <c r="D98" s="323"/>
      <c r="E98" s="332"/>
      <c r="I98" s="323"/>
      <c r="L98" s="23" t="str">
        <f>IF(L97&gt;0,IF(L9&gt;0,"姓 ","")&amp;IF(L10&gt;0,"名 ","")&amp;IF(L11&gt;0,"姓かな ","")&amp;IF(L12&gt;0,"名かな ","")&amp;IF(L13&gt;0,"勤務先 ","")&amp;IF(L15&gt;0,"現職種 ","")&amp;IF(L16&gt;0,"現職名（肩書） ","")&amp;"が改行されています。","")</f>
        <v/>
      </c>
      <c r="M98" s="1"/>
      <c r="N98" s="20"/>
    </row>
    <row r="99" spans="2:14" ht="14.25" hidden="1" customHeight="1">
      <c r="B99" s="315" t="s">
        <v>150</v>
      </c>
      <c r="C99" s="322"/>
      <c r="M99" s="1"/>
      <c r="N99" s="20"/>
    </row>
    <row r="100" spans="2:14" hidden="1">
      <c r="B100" s="315" t="s">
        <v>151</v>
      </c>
      <c r="C100" s="322"/>
      <c r="M100" s="1"/>
      <c r="N100" s="20"/>
    </row>
    <row r="101" spans="2:14" hidden="1">
      <c r="B101" s="315" t="s">
        <v>152</v>
      </c>
      <c r="C101" s="322"/>
      <c r="M101" s="46">
        <v>1</v>
      </c>
      <c r="N101" s="47" t="str">
        <f>IF(LEN(G42)&gt;0,IF(LEN(G43)&gt;0,G43,""),"-")</f>
        <v>-</v>
      </c>
    </row>
    <row r="102" spans="2:14" ht="12.75" hidden="1" customHeight="1">
      <c r="B102" s="315" t="s">
        <v>153</v>
      </c>
      <c r="C102" s="322"/>
      <c r="M102" s="1">
        <v>1</v>
      </c>
      <c r="N102" s="47" t="str">
        <f>IF(LEN(G42)&gt;0,IF(LEN(G44)&gt;0,G44,""),"-")</f>
        <v>-</v>
      </c>
    </row>
    <row r="103" spans="2:14" ht="12.75" hidden="1" customHeight="1">
      <c r="B103" s="315" t="s">
        <v>154</v>
      </c>
      <c r="C103" s="322"/>
      <c r="M103" s="1">
        <v>0</v>
      </c>
      <c r="N103" s="47" t="str">
        <f>IF(LEN(G42)&gt;0,IF(LEN(G45)&gt;0,G45,""),"-")</f>
        <v>-</v>
      </c>
    </row>
    <row r="104" spans="2:14" ht="12.75" hidden="1" customHeight="1">
      <c r="B104" s="315" t="s">
        <v>155</v>
      </c>
      <c r="C104" s="322"/>
      <c r="M104" s="1"/>
      <c r="N104" s="20"/>
    </row>
    <row r="105" spans="2:14" ht="12.75" hidden="1" customHeight="1">
      <c r="B105" s="315" t="s">
        <v>156</v>
      </c>
      <c r="C105" s="322"/>
      <c r="H105" s="23" t="s">
        <v>157</v>
      </c>
      <c r="J105" s="23" t="s">
        <v>158</v>
      </c>
      <c r="K105" s="23" t="s">
        <v>159</v>
      </c>
      <c r="M105" s="1"/>
      <c r="N105" s="20"/>
    </row>
    <row r="106" spans="2:14" ht="12.75" hidden="1" customHeight="1">
      <c r="B106" s="315" t="s">
        <v>160</v>
      </c>
      <c r="C106" s="322"/>
      <c r="H106" s="23" t="s">
        <v>159</v>
      </c>
      <c r="J106" s="224" t="s">
        <v>161</v>
      </c>
      <c r="K106" s="23" t="s">
        <v>162</v>
      </c>
      <c r="L106" s="23" t="s">
        <v>162</v>
      </c>
      <c r="M106" s="1"/>
      <c r="N106" s="20"/>
    </row>
    <row r="107" spans="2:14" ht="12.75" hidden="1" customHeight="1">
      <c r="B107" s="315" t="s">
        <v>163</v>
      </c>
      <c r="C107" s="322"/>
      <c r="H107" s="23" t="s">
        <v>164</v>
      </c>
      <c r="J107" s="224" t="s">
        <v>165</v>
      </c>
      <c r="K107" s="23" t="s">
        <v>166</v>
      </c>
      <c r="L107" s="23" t="s">
        <v>166</v>
      </c>
      <c r="M107" s="1"/>
      <c r="N107" s="20"/>
    </row>
    <row r="108" spans="2:14" ht="12.75" hidden="1" customHeight="1">
      <c r="B108" s="315" t="s">
        <v>167</v>
      </c>
      <c r="C108" s="322"/>
      <c r="J108" s="224" t="s">
        <v>168</v>
      </c>
      <c r="K108" s="224" t="s">
        <v>169</v>
      </c>
      <c r="L108" s="224" t="s">
        <v>170</v>
      </c>
      <c r="M108" s="23"/>
      <c r="N108" s="23"/>
    </row>
    <row r="109" spans="2:14" ht="12.75" hidden="1" customHeight="1">
      <c r="B109" s="315" t="s">
        <v>171</v>
      </c>
      <c r="C109" s="322"/>
      <c r="J109" s="224" t="s">
        <v>172</v>
      </c>
      <c r="K109" s="224" t="s">
        <v>173</v>
      </c>
      <c r="L109" s="224" t="s">
        <v>170</v>
      </c>
      <c r="M109" s="23"/>
      <c r="N109" s="23"/>
    </row>
    <row r="110" spans="2:14" ht="12.75" hidden="1" customHeight="1">
      <c r="B110" s="315" t="s">
        <v>174</v>
      </c>
      <c r="C110" s="322"/>
      <c r="H110" s="23" t="s">
        <v>164</v>
      </c>
      <c r="J110" s="334" t="s">
        <v>175</v>
      </c>
      <c r="K110" s="224" t="s">
        <v>175</v>
      </c>
      <c r="L110" s="224" t="s">
        <v>176</v>
      </c>
      <c r="M110" s="23"/>
      <c r="N110" s="23"/>
    </row>
    <row r="111" spans="2:14" ht="12.75" hidden="1" customHeight="1">
      <c r="B111" s="315" t="s">
        <v>177</v>
      </c>
      <c r="C111" s="322"/>
      <c r="M111" s="23"/>
      <c r="N111" s="23"/>
    </row>
    <row r="112" spans="2:14" ht="12.75" hidden="1" customHeight="1">
      <c r="B112" s="315" t="s">
        <v>178</v>
      </c>
      <c r="C112" s="322"/>
      <c r="M112" s="23"/>
      <c r="N112" s="23"/>
    </row>
    <row r="113" spans="2:14" ht="12.75" hidden="1" customHeight="1">
      <c r="B113" s="315" t="s">
        <v>179</v>
      </c>
      <c r="C113" s="322"/>
      <c r="M113" s="23"/>
      <c r="N113" s="23"/>
    </row>
    <row r="114" spans="2:14" ht="12.75" hidden="1" customHeight="1">
      <c r="B114" s="315" t="s">
        <v>180</v>
      </c>
      <c r="C114" s="322"/>
      <c r="M114" s="23"/>
      <c r="N114" s="23"/>
    </row>
    <row r="115" spans="2:14" ht="12.75" hidden="1" customHeight="1">
      <c r="B115" s="315" t="s">
        <v>181</v>
      </c>
      <c r="C115" s="322"/>
      <c r="M115" s="23"/>
      <c r="N115" s="23"/>
    </row>
    <row r="116" spans="2:14" ht="12.75" hidden="1" customHeight="1">
      <c r="B116" s="315" t="s">
        <v>182</v>
      </c>
      <c r="C116" s="322"/>
      <c r="M116" s="23"/>
      <c r="N116" s="23"/>
    </row>
    <row r="117" spans="2:14" ht="12.75" hidden="1" customHeight="1">
      <c r="B117" s="315" t="s">
        <v>183</v>
      </c>
      <c r="C117" s="322"/>
      <c r="M117" s="23"/>
      <c r="N117" s="23"/>
    </row>
    <row r="118" spans="2:14" ht="12.75" hidden="1" customHeight="1">
      <c r="B118" s="315" t="s">
        <v>184</v>
      </c>
      <c r="C118" s="322"/>
      <c r="M118" s="23"/>
      <c r="N118" s="23"/>
    </row>
    <row r="119" spans="2:14" ht="12.75" hidden="1" customHeight="1">
      <c r="B119" s="315" t="s">
        <v>185</v>
      </c>
      <c r="C119" s="322"/>
      <c r="M119" s="23"/>
      <c r="N119" s="23"/>
    </row>
    <row r="120" spans="2:14" ht="12.75" hidden="1" customHeight="1">
      <c r="B120" s="315" t="s">
        <v>186</v>
      </c>
      <c r="C120" s="322"/>
      <c r="D120" s="23">
        <v>1</v>
      </c>
      <c r="E120" s="23" t="s">
        <v>187</v>
      </c>
      <c r="F120" s="329"/>
    </row>
    <row r="121" spans="2:14" ht="12.75" hidden="1" customHeight="1">
      <c r="B121" s="315" t="s">
        <v>188</v>
      </c>
      <c r="C121" s="322"/>
      <c r="D121" s="23">
        <v>2</v>
      </c>
      <c r="E121" s="23" t="s">
        <v>189</v>
      </c>
    </row>
    <row r="122" spans="2:14" ht="12.75" hidden="1" customHeight="1">
      <c r="B122" s="315" t="s">
        <v>190</v>
      </c>
      <c r="C122" s="322"/>
      <c r="E122" s="108"/>
      <c r="F122" s="23" t="s">
        <v>191</v>
      </c>
    </row>
    <row r="123" spans="2:14" ht="12.75" hidden="1" customHeight="1">
      <c r="B123" s="315" t="s">
        <v>192</v>
      </c>
      <c r="C123" s="322"/>
    </row>
    <row r="124" spans="2:14" ht="12.75" hidden="1" customHeight="1">
      <c r="B124" s="315" t="s">
        <v>193</v>
      </c>
      <c r="C124" s="322"/>
    </row>
    <row r="125" spans="2:14" ht="12.75" hidden="1" customHeight="1">
      <c r="B125" s="315" t="s">
        <v>194</v>
      </c>
      <c r="C125" s="322"/>
    </row>
    <row r="126" spans="2:14" ht="12.75" hidden="1" customHeight="1">
      <c r="B126" s="315" t="s">
        <v>195</v>
      </c>
      <c r="C126" s="322"/>
    </row>
    <row r="127" spans="2:14" ht="12.75" hidden="1" customHeight="1">
      <c r="B127" s="315" t="s">
        <v>196</v>
      </c>
      <c r="C127" s="322"/>
    </row>
    <row r="128" spans="2:14" ht="12.75" hidden="1" customHeight="1">
      <c r="B128" s="315" t="s">
        <v>197</v>
      </c>
      <c r="C128" s="322"/>
    </row>
    <row r="129" spans="2:11" ht="12.75" hidden="1" customHeight="1">
      <c r="B129" s="315" t="s">
        <v>198</v>
      </c>
      <c r="C129" s="322"/>
    </row>
    <row r="130" spans="2:11" ht="12.75" hidden="1" customHeight="1">
      <c r="B130" s="315" t="s">
        <v>199</v>
      </c>
      <c r="C130" s="322"/>
    </row>
    <row r="131" spans="2:11" ht="12.75" hidden="1" customHeight="1">
      <c r="B131" s="315" t="s">
        <v>200</v>
      </c>
      <c r="C131" s="322"/>
    </row>
    <row r="132" spans="2:11" ht="12.75" hidden="1" customHeight="1">
      <c r="B132" s="315" t="s">
        <v>201</v>
      </c>
      <c r="C132" s="322"/>
    </row>
    <row r="133" spans="2:11" ht="12.75" hidden="1" customHeight="1">
      <c r="B133" s="315" t="s">
        <v>202</v>
      </c>
      <c r="C133" s="322"/>
    </row>
    <row r="134" spans="2:11" ht="12.75" hidden="1" customHeight="1">
      <c r="B134" s="315" t="s">
        <v>203</v>
      </c>
      <c r="C134" s="322"/>
    </row>
    <row r="135" spans="2:11" ht="12.75" hidden="1" customHeight="1">
      <c r="B135" s="315" t="s">
        <v>204</v>
      </c>
      <c r="C135" s="322"/>
      <c r="D135" s="23" t="s">
        <v>205</v>
      </c>
    </row>
    <row r="136" spans="2:11" ht="12.75" hidden="1" customHeight="1">
      <c r="B136" s="315" t="s">
        <v>206</v>
      </c>
      <c r="C136" s="322"/>
      <c r="D136" s="335"/>
      <c r="E136" s="336"/>
      <c r="F136" s="337"/>
      <c r="G136" s="337"/>
      <c r="H136" s="107"/>
    </row>
    <row r="137" spans="2:11" ht="12.75" hidden="1" customHeight="1">
      <c r="B137" s="315" t="s">
        <v>207</v>
      </c>
      <c r="C137" s="322"/>
      <c r="D137" s="335"/>
      <c r="E137" s="336"/>
      <c r="F137" s="337"/>
      <c r="G137" s="337"/>
      <c r="H137" s="107"/>
      <c r="K137" s="71">
        <f>COUNTA(E120:E124)</f>
        <v>2</v>
      </c>
    </row>
    <row r="138" spans="2:11" ht="12.75" hidden="1" customHeight="1">
      <c r="B138" s="315" t="s">
        <v>208</v>
      </c>
      <c r="C138" s="322"/>
      <c r="D138" s="335"/>
      <c r="E138" s="336"/>
      <c r="F138" s="337"/>
      <c r="G138" s="337"/>
      <c r="H138" s="107"/>
    </row>
    <row r="139" spans="2:11" ht="12.75" hidden="1" customHeight="1">
      <c r="B139" s="322"/>
      <c r="C139" s="322"/>
      <c r="D139" s="335"/>
      <c r="E139" s="336"/>
      <c r="F139" s="337"/>
      <c r="G139" s="337"/>
      <c r="H139" s="107"/>
    </row>
    <row r="140" spans="2:11" ht="12.75" hidden="1" customHeight="1">
      <c r="B140" s="322"/>
      <c r="C140" s="322"/>
      <c r="D140" s="335"/>
      <c r="E140" s="336"/>
      <c r="F140" s="337"/>
      <c r="G140" s="337"/>
      <c r="H140" s="107"/>
    </row>
    <row r="141" spans="2:11" ht="12.75" hidden="1" customHeight="1">
      <c r="B141" s="322"/>
      <c r="C141" s="322"/>
      <c r="D141" s="335"/>
      <c r="E141" s="336"/>
      <c r="F141" s="337"/>
      <c r="G141" s="337"/>
      <c r="H141" s="107"/>
    </row>
    <row r="142" spans="2:11" ht="12.75" hidden="1" customHeight="1">
      <c r="B142" s="322"/>
      <c r="C142" s="322"/>
    </row>
    <row r="143" spans="2:11" ht="12.75" hidden="1" customHeight="1">
      <c r="B143" s="322"/>
      <c r="C143" s="322"/>
      <c r="E143" s="338" t="s">
        <v>209</v>
      </c>
    </row>
    <row r="144" spans="2:11" ht="12.75" hidden="1" customHeight="1">
      <c r="B144" s="322"/>
      <c r="C144" s="322"/>
    </row>
    <row r="145" spans="2:11" ht="12.75" hidden="1" customHeight="1">
      <c r="B145" s="322"/>
      <c r="C145" s="322"/>
    </row>
    <row r="146" spans="2:11" ht="12.75" hidden="1" customHeight="1">
      <c r="B146" s="322"/>
      <c r="C146" s="322"/>
    </row>
    <row r="147" spans="2:11" ht="12.75" hidden="1" customHeight="1">
      <c r="B147" s="322"/>
      <c r="C147" s="322"/>
    </row>
    <row r="148" spans="2:11" ht="12.75" hidden="1" customHeight="1">
      <c r="B148" s="322"/>
      <c r="C148" s="322"/>
    </row>
    <row r="149" spans="2:11" ht="12.75" hidden="1" customHeight="1">
      <c r="B149" s="322"/>
      <c r="C149" s="322"/>
    </row>
    <row r="150" spans="2:11" ht="12.75" hidden="1" customHeight="1">
      <c r="B150" s="322"/>
      <c r="C150" s="322"/>
      <c r="K150" s="71">
        <f>COUNTA(D136:D141)</f>
        <v>0</v>
      </c>
    </row>
    <row r="151" spans="2:11" ht="12.75" hidden="1" customHeight="1">
      <c r="B151" s="322"/>
      <c r="C151" s="322"/>
    </row>
    <row r="152" spans="2:11" ht="12.75" hidden="1" customHeight="1">
      <c r="B152" s="322"/>
      <c r="C152" s="322"/>
    </row>
    <row r="153" spans="2:11" ht="12.75" hidden="1" customHeight="1">
      <c r="B153" s="322"/>
      <c r="C153" s="322"/>
    </row>
    <row r="154" spans="2:11" ht="12.75" hidden="1" customHeight="1">
      <c r="B154" s="322"/>
      <c r="C154" s="322"/>
    </row>
    <row r="155" spans="2:11" ht="12.75" hidden="1" customHeight="1">
      <c r="B155" s="322"/>
      <c r="C155" s="322"/>
    </row>
    <row r="156" spans="2:11" ht="12.75" hidden="1" customHeight="1">
      <c r="B156" s="322"/>
      <c r="C156" s="322"/>
    </row>
    <row r="157" spans="2:11" ht="12.75" hidden="1" customHeight="1">
      <c r="B157" s="322"/>
      <c r="C157" s="322"/>
    </row>
    <row r="158" spans="2:11" ht="12.75" hidden="1" customHeight="1">
      <c r="B158" s="322"/>
      <c r="C158" s="322"/>
    </row>
    <row r="159" spans="2:11" ht="12.75" hidden="1" customHeight="1">
      <c r="B159" s="322"/>
      <c r="C159" s="322"/>
    </row>
    <row r="160" spans="2:11" ht="12.75" hidden="1" customHeight="1">
      <c r="B160" s="322"/>
      <c r="C160" s="322"/>
    </row>
    <row r="161" spans="2:3" ht="12.75" hidden="1" customHeight="1">
      <c r="B161" s="322"/>
      <c r="C161" s="322"/>
    </row>
    <row r="162" spans="2:3" ht="12.75" hidden="1" customHeight="1">
      <c r="B162" s="322"/>
      <c r="C162" s="322"/>
    </row>
    <row r="163" spans="2:3" ht="12.75" hidden="1" customHeight="1">
      <c r="B163" s="322"/>
      <c r="C163" s="322"/>
    </row>
    <row r="164" spans="2:3" ht="12.75" hidden="1" customHeight="1">
      <c r="B164" s="322"/>
      <c r="C164" s="322"/>
    </row>
    <row r="165" spans="2:3" ht="12.75" hidden="1" customHeight="1">
      <c r="B165" s="322"/>
      <c r="C165" s="322"/>
    </row>
    <row r="166" spans="2:3" ht="12.75" hidden="1" customHeight="1">
      <c r="B166" s="322"/>
      <c r="C166" s="322"/>
    </row>
    <row r="167" spans="2:3" ht="12.75" hidden="1" customHeight="1">
      <c r="B167" s="322"/>
      <c r="C167" s="322"/>
    </row>
    <row r="168" spans="2:3" ht="12.75" hidden="1" customHeight="1">
      <c r="B168" s="322"/>
      <c r="C168" s="322"/>
    </row>
    <row r="169" spans="2:3" ht="12.75" hidden="1" customHeight="1">
      <c r="B169" s="322"/>
      <c r="C169" s="322"/>
    </row>
    <row r="170" spans="2:3" ht="12.75" hidden="1" customHeight="1">
      <c r="B170" s="322"/>
      <c r="C170" s="322"/>
    </row>
    <row r="171" spans="2:3" ht="12.75" hidden="1" customHeight="1">
      <c r="B171" s="322"/>
      <c r="C171" s="322"/>
    </row>
    <row r="172" spans="2:3" ht="12.75" hidden="1" customHeight="1">
      <c r="B172" s="322"/>
      <c r="C172" s="322"/>
    </row>
    <row r="173" spans="2:3" ht="12.75" hidden="1" customHeight="1">
      <c r="B173" s="322"/>
      <c r="C173" s="322"/>
    </row>
    <row r="174" spans="2:3" ht="12.75" hidden="1" customHeight="1">
      <c r="B174" s="322"/>
      <c r="C174" s="322"/>
    </row>
    <row r="175" spans="2:3" ht="12.75" hidden="1" customHeight="1">
      <c r="B175" s="322"/>
      <c r="C175" s="322"/>
    </row>
    <row r="176" spans="2:3" ht="12.75" customHeight="1">
      <c r="B176" s="322"/>
      <c r="C176" s="322"/>
    </row>
    <row r="177" spans="2:3" ht="12.75" customHeight="1">
      <c r="B177" s="322"/>
      <c r="C177" s="322"/>
    </row>
    <row r="178" spans="2:3" ht="12.75" customHeight="1">
      <c r="B178" s="322"/>
      <c r="C178" s="322"/>
    </row>
    <row r="179" spans="2:3" ht="12.75" customHeight="1">
      <c r="B179" s="322"/>
      <c r="C179" s="322"/>
    </row>
    <row r="180" spans="2:3" ht="12.75" customHeight="1">
      <c r="B180" s="322"/>
      <c r="C180" s="322"/>
    </row>
    <row r="181" spans="2:3" ht="12.75" customHeight="1">
      <c r="B181" s="322"/>
      <c r="C181" s="322"/>
    </row>
    <row r="182" spans="2:3" ht="12.75" customHeight="1">
      <c r="B182" s="322"/>
      <c r="C182" s="322"/>
    </row>
    <row r="183" spans="2:3" ht="12.75" customHeight="1">
      <c r="B183" s="322"/>
      <c r="C183" s="322"/>
    </row>
    <row r="184" spans="2:3" ht="12.75" customHeight="1">
      <c r="B184" s="322"/>
      <c r="C184" s="322"/>
    </row>
    <row r="185" spans="2:3" ht="12.75" customHeight="1">
      <c r="B185" s="322"/>
      <c r="C185" s="322"/>
    </row>
    <row r="186" spans="2:3" ht="12.75" customHeight="1">
      <c r="B186" s="322"/>
      <c r="C186" s="322"/>
    </row>
    <row r="187" spans="2:3" ht="12.75" customHeight="1">
      <c r="B187" s="322"/>
      <c r="C187" s="322"/>
    </row>
    <row r="188" spans="2:3" ht="12.75" customHeight="1">
      <c r="B188" s="322"/>
      <c r="C188" s="322"/>
    </row>
    <row r="189" spans="2:3" ht="12.75" customHeight="1">
      <c r="B189" s="322"/>
      <c r="C189" s="322"/>
    </row>
    <row r="190" spans="2:3" ht="12.75" customHeight="1">
      <c r="B190" s="322"/>
      <c r="C190" s="322"/>
    </row>
    <row r="191" spans="2:3" ht="12.75" customHeight="1">
      <c r="B191" s="322"/>
      <c r="C191" s="322"/>
    </row>
    <row r="192" spans="2:3" ht="12.75" hidden="1" customHeight="1">
      <c r="B192" s="322"/>
      <c r="C192" s="322"/>
    </row>
    <row r="193" spans="2:5" ht="12.75" hidden="1" customHeight="1">
      <c r="B193" s="322"/>
      <c r="C193" s="322"/>
      <c r="D193" s="23">
        <v>1</v>
      </c>
      <c r="E193" s="23" t="s">
        <v>210</v>
      </c>
    </row>
    <row r="194" spans="2:5" ht="12.75" hidden="1" customHeight="1">
      <c r="B194" s="322"/>
      <c r="C194" s="322"/>
      <c r="D194" s="23">
        <v>2</v>
      </c>
      <c r="E194" s="23" t="s">
        <v>211</v>
      </c>
    </row>
    <row r="195" spans="2:5" ht="12.75" hidden="1" customHeight="1">
      <c r="B195" s="322"/>
      <c r="C195" s="322"/>
      <c r="D195" s="23">
        <v>3</v>
      </c>
      <c r="E195" s="23" t="s">
        <v>212</v>
      </c>
    </row>
    <row r="196" spans="2:5" ht="12.75" hidden="1" customHeight="1">
      <c r="B196" s="322"/>
      <c r="C196" s="322"/>
    </row>
    <row r="197" spans="2:5" ht="12.75" customHeight="1">
      <c r="B197" s="322"/>
      <c r="C197" s="322"/>
    </row>
    <row r="198" spans="2:5" ht="12.75" customHeight="1">
      <c r="B198" s="322"/>
      <c r="C198" s="322"/>
    </row>
    <row r="199" spans="2:5" ht="12.75" customHeight="1">
      <c r="B199" s="322"/>
      <c r="C199" s="322"/>
    </row>
    <row r="200" spans="2:5" ht="12.75" customHeight="1">
      <c r="B200" s="322"/>
      <c r="C200" s="322"/>
    </row>
    <row r="201" spans="2:5" ht="12.75" hidden="1" customHeight="1">
      <c r="B201" s="322"/>
      <c r="C201" s="322"/>
    </row>
    <row r="202" spans="2:5" ht="12.75" hidden="1" customHeight="1">
      <c r="B202" s="322"/>
      <c r="C202" s="322"/>
    </row>
    <row r="203" spans="2:5" ht="12.75" hidden="1" customHeight="1">
      <c r="B203" s="322"/>
      <c r="C203" s="322"/>
    </row>
    <row r="204" spans="2:5" ht="12.75" hidden="1" customHeight="1">
      <c r="B204" s="322"/>
      <c r="C204" s="322"/>
    </row>
    <row r="205" spans="2:5" ht="12.75" hidden="1" customHeight="1">
      <c r="B205" s="322"/>
      <c r="C205" s="322"/>
    </row>
    <row r="206" spans="2:5" ht="12.75" customHeight="1">
      <c r="B206" s="322"/>
      <c r="C206" s="322"/>
    </row>
    <row r="207" spans="2:5" ht="12.75" hidden="1" customHeight="1">
      <c r="B207" s="322"/>
      <c r="C207" s="322"/>
    </row>
    <row r="208" spans="2:5" ht="12.75" hidden="1" customHeight="1">
      <c r="B208" s="322"/>
      <c r="C208" s="322"/>
      <c r="D208" s="23">
        <v>1</v>
      </c>
    </row>
    <row r="209" spans="2:4" ht="12.75" hidden="1" customHeight="1">
      <c r="B209" s="322"/>
      <c r="C209" s="322"/>
      <c r="D209" s="23">
        <v>2</v>
      </c>
    </row>
    <row r="210" spans="2:4" ht="12.75" hidden="1" customHeight="1">
      <c r="B210" s="322"/>
      <c r="C210" s="322"/>
      <c r="D210" s="23">
        <v>3</v>
      </c>
    </row>
    <row r="211" spans="2:4" ht="12.75" hidden="1" customHeight="1">
      <c r="B211" s="322"/>
      <c r="C211" s="322"/>
      <c r="D211" s="23">
        <v>4</v>
      </c>
    </row>
    <row r="212" spans="2:4" ht="12.75" customHeight="1">
      <c r="B212" s="322"/>
      <c r="C212" s="322"/>
    </row>
    <row r="213" spans="2:4" ht="12.75" customHeight="1">
      <c r="B213" s="322"/>
      <c r="C213" s="322"/>
    </row>
    <row r="214" spans="2:4" ht="12.75" customHeight="1">
      <c r="B214" s="322"/>
      <c r="C214" s="322"/>
    </row>
    <row r="215" spans="2:4" ht="12.75" customHeight="1">
      <c r="B215" s="322"/>
      <c r="C215" s="322"/>
    </row>
    <row r="216" spans="2:4" ht="12.75" customHeight="1">
      <c r="B216" s="322"/>
      <c r="C216" s="322"/>
    </row>
    <row r="217" spans="2:4" ht="12.75" customHeight="1">
      <c r="B217" s="322"/>
      <c r="C217" s="322"/>
    </row>
    <row r="218" spans="2:4" ht="12.75" customHeight="1">
      <c r="B218" s="322"/>
      <c r="C218" s="322"/>
    </row>
    <row r="219" spans="2:4" ht="12.75" customHeight="1">
      <c r="B219" s="322"/>
      <c r="C219" s="322"/>
    </row>
    <row r="220" spans="2:4" ht="12.75" customHeight="1">
      <c r="B220" s="322"/>
      <c r="C220" s="322"/>
    </row>
    <row r="221" spans="2:4" ht="12.75" customHeight="1">
      <c r="B221" s="322"/>
      <c r="C221" s="322"/>
    </row>
    <row r="222" spans="2:4" ht="12.75" customHeight="1">
      <c r="B222" s="322"/>
      <c r="C222" s="322"/>
    </row>
    <row r="223" spans="2:4" ht="12.75" customHeight="1">
      <c r="B223" s="322"/>
      <c r="C223" s="322"/>
    </row>
    <row r="224" spans="2:4" ht="12.75" customHeight="1">
      <c r="B224" s="322"/>
      <c r="C224" s="322"/>
    </row>
    <row r="225" spans="2:3" ht="12.75" customHeight="1">
      <c r="B225" s="322"/>
      <c r="C225" s="322"/>
    </row>
    <row r="226" spans="2:3" ht="12.75" customHeight="1">
      <c r="B226" s="322"/>
      <c r="C226" s="322"/>
    </row>
    <row r="227" spans="2:3" ht="12.75" customHeight="1">
      <c r="B227" s="322"/>
      <c r="C227" s="322"/>
    </row>
    <row r="228" spans="2:3" ht="12.75" customHeight="1"/>
    <row r="229" spans="2:3" ht="12.75"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uivlSUXiTPDh9p5ZSCZ+ep37kBJTBmkRNokAbMHxigNHiL6MKGouh577pRcEi4BwQYYKsGI1tTPB8Bw4HDahbg==" saltValue="Py1buamn+7qVwTjIGEJDmA==" spinCount="100000" sheet="1" objects="1" scenarios="1" selectLockedCells="1"/>
  <mergeCells count="103">
    <mergeCell ref="E137:H137"/>
    <mergeCell ref="E138:H138"/>
    <mergeCell ref="E139:H139"/>
    <mergeCell ref="E140:H140"/>
    <mergeCell ref="E141:H141"/>
    <mergeCell ref="C84:K84"/>
    <mergeCell ref="C85:K85"/>
    <mergeCell ref="D86:I86"/>
    <mergeCell ref="C87:K87"/>
    <mergeCell ref="D88:I88"/>
    <mergeCell ref="E136:H136"/>
    <mergeCell ref="D78:F78"/>
    <mergeCell ref="D79:K79"/>
    <mergeCell ref="D80:I80"/>
    <mergeCell ref="C81:K81"/>
    <mergeCell ref="D82:I82"/>
    <mergeCell ref="C83:K83"/>
    <mergeCell ref="D72:F72"/>
    <mergeCell ref="D73:K73"/>
    <mergeCell ref="D74:F74"/>
    <mergeCell ref="D75:K75"/>
    <mergeCell ref="D76:F76"/>
    <mergeCell ref="D77:F77"/>
    <mergeCell ref="D66:K66"/>
    <mergeCell ref="D67:K67"/>
    <mergeCell ref="D68:K68"/>
    <mergeCell ref="D69:K69"/>
    <mergeCell ref="D70:K70"/>
    <mergeCell ref="D71:K71"/>
    <mergeCell ref="D60:K60"/>
    <mergeCell ref="D61:K61"/>
    <mergeCell ref="D62:K62"/>
    <mergeCell ref="D63:K63"/>
    <mergeCell ref="D64:E64"/>
    <mergeCell ref="D65:K65"/>
    <mergeCell ref="D54:E54"/>
    <mergeCell ref="D55:K55"/>
    <mergeCell ref="D56:F56"/>
    <mergeCell ref="J57:K57"/>
    <mergeCell ref="D58:K58"/>
    <mergeCell ref="D59:F59"/>
    <mergeCell ref="D49:F49"/>
    <mergeCell ref="D50:E50"/>
    <mergeCell ref="C51:E51"/>
    <mergeCell ref="F51:J51"/>
    <mergeCell ref="D52:E52"/>
    <mergeCell ref="D53:K53"/>
    <mergeCell ref="C44:F44"/>
    <mergeCell ref="C45:F45"/>
    <mergeCell ref="G45:K45"/>
    <mergeCell ref="J46:K46"/>
    <mergeCell ref="D47:E47"/>
    <mergeCell ref="I48:K48"/>
    <mergeCell ref="D39:F39"/>
    <mergeCell ref="D40:H40"/>
    <mergeCell ref="D41:K41"/>
    <mergeCell ref="C42:F42"/>
    <mergeCell ref="G42:H42"/>
    <mergeCell ref="C43:F43"/>
    <mergeCell ref="J33:K33"/>
    <mergeCell ref="D34:I34"/>
    <mergeCell ref="E35:K35"/>
    <mergeCell ref="D36:E36"/>
    <mergeCell ref="C37:C38"/>
    <mergeCell ref="D37:H37"/>
    <mergeCell ref="D38:H38"/>
    <mergeCell ref="E28:G28"/>
    <mergeCell ref="I28:K28"/>
    <mergeCell ref="J29:K29"/>
    <mergeCell ref="D30:G30"/>
    <mergeCell ref="D31:G31"/>
    <mergeCell ref="J32:K32"/>
    <mergeCell ref="D23:G23"/>
    <mergeCell ref="D24:G24"/>
    <mergeCell ref="D25:K25"/>
    <mergeCell ref="E26:F26"/>
    <mergeCell ref="J26:K26"/>
    <mergeCell ref="D27:F27"/>
    <mergeCell ref="G27:H27"/>
    <mergeCell ref="D18:J18"/>
    <mergeCell ref="D19:E19"/>
    <mergeCell ref="D20:E20"/>
    <mergeCell ref="D21:F21"/>
    <mergeCell ref="G21:H21"/>
    <mergeCell ref="D22:E22"/>
    <mergeCell ref="D14:K14"/>
    <mergeCell ref="D15:G15"/>
    <mergeCell ref="H15:K15"/>
    <mergeCell ref="D16:K16"/>
    <mergeCell ref="D17:F17"/>
    <mergeCell ref="J17:K17"/>
    <mergeCell ref="F10:G10"/>
    <mergeCell ref="I10:K10"/>
    <mergeCell ref="D11:F11"/>
    <mergeCell ref="G11:H11"/>
    <mergeCell ref="D12:F12"/>
    <mergeCell ref="D13:K13"/>
    <mergeCell ref="A6:B6"/>
    <mergeCell ref="C6:J6"/>
    <mergeCell ref="C7:E7"/>
    <mergeCell ref="C8:J8"/>
    <mergeCell ref="E9:F9"/>
    <mergeCell ref="H9:I9"/>
  </mergeCells>
  <phoneticPr fontId="3"/>
  <conditionalFormatting sqref="C43:F43">
    <cfRule type="expression" dxfId="11" priority="12">
      <formula>LEN($G$42)&gt;0</formula>
    </cfRule>
  </conditionalFormatting>
  <conditionalFormatting sqref="G43:G45">
    <cfRule type="expression" dxfId="10" priority="11">
      <formula>LEN($G$42)&gt;0</formula>
    </cfRule>
  </conditionalFormatting>
  <conditionalFormatting sqref="G45:K45">
    <cfRule type="expression" dxfId="9" priority="10">
      <formula>$A$45="×"</formula>
    </cfRule>
  </conditionalFormatting>
  <conditionalFormatting sqref="G43">
    <cfRule type="expression" dxfId="8" priority="9">
      <formula>$A$43="×"</formula>
    </cfRule>
  </conditionalFormatting>
  <conditionalFormatting sqref="G44">
    <cfRule type="expression" dxfId="7" priority="8">
      <formula>$A$44="×"</formula>
    </cfRule>
  </conditionalFormatting>
  <conditionalFormatting sqref="G17">
    <cfRule type="expression" dxfId="6" priority="7">
      <formula>$Q$17=0</formula>
    </cfRule>
  </conditionalFormatting>
  <conditionalFormatting sqref="G26">
    <cfRule type="expression" dxfId="5" priority="6">
      <formula>$Q$26=0</formula>
    </cfRule>
  </conditionalFormatting>
  <conditionalFormatting sqref="G29">
    <cfRule type="expression" dxfId="4" priority="5">
      <formula>$Q$29=0</formula>
    </cfRule>
  </conditionalFormatting>
  <conditionalFormatting sqref="G32">
    <cfRule type="expression" dxfId="3" priority="4">
      <formula>$Q$32=0</formula>
    </cfRule>
  </conditionalFormatting>
  <conditionalFormatting sqref="G33">
    <cfRule type="expression" dxfId="2" priority="3">
      <formula>$Q$33=0</formula>
    </cfRule>
  </conditionalFormatting>
  <conditionalFormatting sqref="D34">
    <cfRule type="expression" dxfId="1" priority="2">
      <formula>LEN($G$42)&gt;0</formula>
    </cfRule>
  </conditionalFormatting>
  <conditionalFormatting sqref="D34">
    <cfRule type="expression" dxfId="0" priority="1">
      <formula>$A$45="×"</formula>
    </cfRule>
  </conditionalFormatting>
  <dataValidations count="89">
    <dataValidation type="list" allowBlank="1" showInputMessage="1" showErrorMessage="1" prompt="①発達障害者支援法に規定する発達障害者支援センターに配置される地域支援マネジャー（予定を含む）や、発達障害者支援センターで地域支援（マネジャーの役割）を担う職員であって、所属長の推薦がある者。 _x000a_②発達障害者支援センター以外の機関に配置される地域支援マネジャー（予定を含む）であって、都道府県等所管部局の長の推薦がある者。 " sqref="D34:I34" xr:uid="{FFF95CCB-60A6-4372-AE0B-595E9EA529E1}">
      <formula1>IF(K137=1,$E$120:$E$120,IF(K137=2,$E$120:$E$121,IF(K137=3,$E$120:$E$122,IF(K137=4,$E$120:$E$123,IF(K137=5,$E$120:$E$124,"")))))</formula1>
    </dataValidation>
    <dataValidation type="list" allowBlank="1" showInputMessage="1" showErrorMessage="1" prompt="下欄に記載した研修データの２次利用についてをご覧いただき、「同意する」を選択してください" sqref="D77:F77" xr:uid="{B57F33B1-7204-4FB5-92ED-8CF9991E9E4B}">
      <formula1>"同意する"</formula1>
    </dataValidation>
    <dataValidation imeMode="hiragana" allowBlank="1" showInputMessage="1" showErrorMessage="1" prompt="どの受講資格に該当するか▼から選択してください" sqref="J34" xr:uid="{C7F90306-D523-493E-B31D-B60AB62B8F82}"/>
    <dataValidation type="list" allowBlank="1" showInputMessage="1" showErrorMessage="1" prompt="コースを選択してください" sqref="D25:K25" xr:uid="{3C846120-70C5-4707-9966-9CBEFD996F2B}">
      <formula1>IF(K150&gt;3,$E$136:$E$141,$E$136:$E$138)</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5:K45" xr:uid="{9E62407C-F0AD-45BF-ADE2-387CFDA26092}">
      <formula1>IF($G$42="１年以内に予定あり",$J$108:$J$110,IF($G$42="予定なし",$K$108:$K$110,""))</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4" xr:uid="{80A0F631-A600-41D0-A944-52079C3A1E3B}">
      <formula1>IF($G$42="１年以内に予定あり",$J$106:$J$107,IF($G$42="予定なし",$K$106:$K$107,""))</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3" xr:uid="{0D6AFD86-0F9F-4AFC-9283-A784091E3EAC}">
      <formula1>IF($G$42="１年以内に予定あり",$J$106:$J$107,IF($G$42="予定なし",$K$106:$K$107,""))</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6 G17" xr:uid="{E1DDFFD4-CF26-4E05-A4AD-A367F3C604B9}">
      <formula1>$F$92</formula1>
      <formula2>$F$93</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3" xr:uid="{9B8FCE13-7A2F-43BE-BCCB-906F019A3CFC}">
      <formula1>$J$92</formula1>
      <formula2>$J$93</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2" xr:uid="{D158F141-9867-4179-9414-43487E3D3570}">
      <formula1>$I$92</formula1>
      <formula2>$I$93</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29" xr:uid="{7AF19A14-D7E6-4619-A929-560FAF0E34F0}">
      <formula1>$H$92</formula1>
      <formula2>$H$93</formula2>
    </dataValidation>
    <dataValidation imeMode="hiragana" allowBlank="1" showInputMessage="1" showErrorMessage="1" prompt="研修会の受講において特別の配慮が必要な方は、状況及び希望する内容を備考欄に入力してください" sqref="D79:K79" xr:uid="{4B772E87-E534-4877-8540-D382D14D9897}"/>
    <dataValidation imeMode="hiragana" allowBlank="1" showInputMessage="1" showErrorMessage="1" prompt="上記で「一部同意しない」を選択した方は、一部同意しない項目を「氏名」「都道府県名」「勤務先」「現職種（現職名）」のうちから入力してください" sqref="D73:K73" xr:uid="{68125C52-A68D-4129-B70E-CEFC6C3A5523}"/>
    <dataValidation imeMode="hiragana" allowBlank="1" showInputMessage="1" showErrorMessage="1" promptTitle="現在の勤務先での職名をご入力ください" prompt="記入例：〇〇科医師、○○係長、主任、サービス管理責任者など" sqref="D16:K16" xr:uid="{709C9AA1-292E-4CE8-8664-A89F935D53E5}"/>
    <dataValidation imeMode="hiragana" allowBlank="1" showInputMessage="1" showErrorMessage="1" promptTitle="現在の勤務先での職種を入力してください" prompt="部署等の記入は不要です" sqref="D15:G15" xr:uid="{45ACC9FB-8D4C-4C60-B347-91E5A3F8B779}"/>
    <dataValidation type="list" allowBlank="1" showInputMessage="1" showErrorMessage="1" promptTitle="【入力必須】異動の予定" prompt="_x000a_1年以内に常勤として勤務先の異動（予定）の有無を選択して下さい。" sqref="G42:H42" xr:uid="{5E5AFD05-D63E-42DB-8FF9-74B539DDD8C9}">
      <formula1>$H$104:$H$106</formula1>
    </dataValidation>
    <dataValidation type="list" imeMode="hiragana" allowBlank="1" showInputMessage="1" showErrorMessage="1" prompt="当研修会への申し込みを過去何回行ったか選択してください。" sqref="D70:K70" xr:uid="{0FBC1DF4-CE46-4A06-9F68-B6C915E2F43E}">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6:F76" xr:uid="{6228C402-3DDC-4716-933D-65BB7AECA7C2}">
      <formula1>"同意する"</formula1>
    </dataValidation>
    <dataValidation type="list" imeMode="hiragana" allowBlank="1" showInputMessage="1" showErrorMessage="1" prompt="該当の項目を１つ選択してください。_x000a_その他の方は備考欄へ詳細をご入力ください。" sqref="D49:F49" xr:uid="{6E6D46D9-A80E-44B4-8431-026AA872D31F}">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1:K71" xr:uid="{BC144FF0-234A-4B97-B4B6-62FCDC5E45BB}"/>
    <dataValidation type="list" allowBlank="1" showInputMessage="1" showErrorMessage="1" prompt="勤務先がロービジョン検査判断料届出医療機関であるか選択してください" sqref="F51:J51" xr:uid="{0709A8E0-CCDA-4102-891E-D5CA782AC2B4}">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0:E50" xr:uid="{ACED4AD9-3457-4784-9035-DC5D107302FA}">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4:F74" xr:uid="{EDC1F399-9CF2-4094-814F-B35F4E327C35}">
      <formula1>"同意する,一部同意する,同意しない"</formula1>
    </dataValidation>
    <dataValidation imeMode="hiragana" allowBlank="1" showInputMessage="1" showErrorMessage="1" promptTitle="現在勤務されている部署名を入力してください" prompt="　" sqref="D14:K14" xr:uid="{55BF9A52-F531-4108-BBD5-149B5818DC37}"/>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3BF80C95-DCEA-4494-AD5E-4F7A09A6660C}"/>
    <dataValidation type="list" imeMode="hiragana" allowBlank="1" showInputMessage="1" showErrorMessage="1" prompt="勤務先の都道府県を選択してください" sqref="D12:F12" xr:uid="{6453F35A-B0D2-492C-9339-F6467928F6B8}">
      <formula1>$B$92:$B$138</formula1>
    </dataValidation>
    <dataValidation type="list" allowBlank="1" showInputMessage="1" showErrorMessage="1" prompt="勤務先施設でのロービジョンケア実施状況を選択してください" sqref="D56:F56" xr:uid="{3A77FF31-0339-4F43-8EDA-7A089B367BBD}">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8:K58" xr:uid="{E5AB013B-E32B-460D-B047-21BA02DB5EDA}"/>
    <dataValidation imeMode="hiragana" allowBlank="1" showInputMessage="1" showErrorMessage="1" prompt="上記で「いる」を選択した方は参加者名を入力してください" sqref="D55:K55" xr:uid="{19A31742-101E-4B03-A015-0041444547D7}"/>
    <dataValidation imeMode="hiragana" allowBlank="1" showInputMessage="1" showErrorMessage="1" prompt="上記で「いる」を選択した方は医師名を入力してください" sqref="D53:K53" xr:uid="{AAE53FC5-BF5F-4017-B065-D3FFABA12EE4}"/>
    <dataValidation type="list" imeMode="disabled" allowBlank="1" showInputMessage="1" showErrorMessage="1" prompt="勤務先でのロービジョン検査判断料の算定状況を選択してください" sqref="D59:F59" xr:uid="{FF41390C-9C4C-4EFF-8A93-35DA16AFAAB8}">
      <formula1>"算定している,算定していない"</formula1>
    </dataValidation>
    <dataValidation type="list" imeMode="hiragana" allowBlank="1" showInputMessage="1" showErrorMessage="1" sqref="D63:K63" xr:uid="{5EFB4A1E-850D-4A8E-ADA5-BA7D508A5025}">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5:K15" xr:uid="{19F7CE9A-D9DC-4EBC-85E9-8A4BA9148C06}"/>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1D3F6D03-6F48-4EC7-91D8-70A676300E93}"/>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06562B29-40F0-4AB1-883F-AB76F1D17A2B}"/>
    <dataValidation imeMode="hiragana" showErrorMessage="1" sqref="H9:I9" xr:uid="{7E946BB5-BB62-4088-8EC5-DD29908C5978}"/>
    <dataValidation type="custom" imeMode="fullKatakana" allowBlank="1" showInputMessage="1" showErrorMessage="1" errorTitle="全角カタカナ入力" error="全角カタカナでの登録をお願いします" prompt="カナ（全角）入力でお願いします" sqref="I10:K10 F10:G10" xr:uid="{94587C15-A01A-4A68-ACD5-4CDEBCAFE4B2}">
      <formula1>(F10=PHONETIC(F10))</formula1>
    </dataValidation>
    <dataValidation type="list" allowBlank="1" showInputMessage="1" showErrorMessage="1" promptTitle="研修修了者の在籍" prompt="当センターでの受講歴のある方が在籍されいる場合には「いる」を入力してください" sqref="D52:E52 D54:E54" xr:uid="{D50932F4-9DE2-481D-9C0C-0E0E88712DA9}">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7C5FF675-B0C4-4D96-8C9F-4BD307D1342C}">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8BFE5BCC-CF48-4EF2-8BF5-013816878D88}">
      <formula1>LEN(D40)=LENB(D40)</formula1>
    </dataValidation>
    <dataValidation imeMode="hiragana" allowBlank="1" showInputMessage="1" showErrorMessage="1" promptTitle="公認心理士・臨床心理士以外の心理資格があればご入力ださい" prompt="　" sqref="I28:K28" xr:uid="{842CD31B-061B-4C91-99FF-4AFD52A6140C}"/>
    <dataValidation type="list" imeMode="hiragana" allowBlank="1" showInputMessage="1" showErrorMessage="1" promptTitle="心理士資格を入力ください" prompt="記入例：公認心理師、臨床心理士　等" sqref="E28:G28" xr:uid="{84AA0D16-593A-4303-A03D-95EBD9859139}">
      <formula1>"なし,公認心理士,臨床心理士,公認心理士および臨床心理士"</formula1>
    </dataValidation>
    <dataValidation type="list" imeMode="disabled" allowBlank="1" showInputMessage="1" showErrorMessage="1" prompt="修了証書の希望の有無を選択してください" sqref="D19:E19" xr:uid="{74BF3DBB-95E4-4426-9493-2A137E75BA83}">
      <formula1>"必要,不要"</formula1>
    </dataValidation>
    <dataValidation type="list" imeMode="disabled" allowBlank="1" showInputMessage="1" showErrorMessage="1" prompt="身体障害者福祉法第15条指定医について選択してください" sqref="D22:E22" xr:uid="{CA89B590-5BAB-42B1-8CF2-3504EC2EC262}">
      <formula1>"該当,非該当"</formula1>
    </dataValidation>
    <dataValidation imeMode="hiragana" allowBlank="1" showInputMessage="1" showErrorMessage="1" promptTitle="勤務先の正式な名称を入力してください" prompt="　" sqref="D13:K13" xr:uid="{7A3D3789-DB36-4C55-8224-23AD4F587E12}"/>
    <dataValidation type="list" imeMode="disabled" allowBlank="1" showInputMessage="1" showErrorMessage="1" sqref="D20:E20" xr:uid="{8C65A5E4-A2EC-4904-A767-D08F5714DF8E}">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7:F27 D21:F21" xr:uid="{70359D79-9779-451F-ACCC-A4E68EFCB4E7}">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4:G24" xr:uid="{403C0357-301C-461B-8B6D-108D853F6A5D}"/>
    <dataValidation type="textLength" imeMode="off" operator="equal" allowBlank="1" showInputMessage="1" showErrorMessage="1" promptTitle="7桁の郵便番号を記入願います。" prompt="テキスト資料などの送付先「郵便番号」を入力してください_x000a__x000a_記入例：359-8555" sqref="D36:E36" xr:uid="{747F014E-61C9-4923-AADB-5E78F30F989D}">
      <formula1>8</formula1>
    </dataValidation>
    <dataValidation type="custom" imeMode="hiragana" allowBlank="1" showInputMessage="1" showErrorMessage="1" errorTitle="文字数オーバー" error="20字以内での登録をお願いします" promptTitle="住所②" prompt="テキスト資料などの送付先「住所」を入力してください_x000a_（上欄に記載できなかった場合）_x000a__x000a_※勤務先名はこの欄には入力しないでください" sqref="D38:H38" xr:uid="{08693B9D-C792-40A5-AD93-A5697386AA2B}">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BF9B9311-56A5-4834-BC5B-7273EB8A593C}"/>
    <dataValidation imeMode="disabled" allowBlank="1" showInputMessage="1" showErrorMessage="1" promptTitle="臨床心理士登録番号の入力" prompt="研修会後ポイント取得に必要な参加証明書を発行しますので、ご希望の方は入力してください" sqref="D30:G30" xr:uid="{76F6A75C-CD1E-434A-9E22-90CCA1D79A72}"/>
    <dataValidation imeMode="disabled" allowBlank="1" showInputMessage="1" showErrorMessage="1" promptTitle="公認心理士登録番号の入力" prompt="申請が通った場合、テーマ別研修の所定の単位取得が可能となります。ご希望の方は入力してください。" sqref="D31:G31" xr:uid="{69C4479A-0848-4B15-9FDB-DCBBEF088ECC}"/>
    <dataValidation imeMode="hiragana" allowBlank="1" showInputMessage="1" showErrorMessage="1" promptTitle="心理士資格を入力ください" prompt="記入例：公認心理師、臨床心理士　等" sqref="D28" xr:uid="{68D86FC0-C865-4BEF-81CB-5FDA6CDF62AF}"/>
    <dataValidation imeMode="disabled" allowBlank="1" showInputMessage="1" showErrorMessage="1" promptTitle="日本耳鼻咽喉科学会会員番号の入力" prompt="研修会後ポイント取得に必要な参加証明書を発行しますので、ご希望の方は入力してください" sqref="D23:G23" xr:uid="{7B7995D8-BD99-4053-B2AF-19EF00D6147E}"/>
    <dataValidation type="custom" imeMode="hiragana" allowBlank="1" showInputMessage="1" showErrorMessage="1" errorTitle="文字数オーバー" error="20字以内での登録をお願いします" promptTitle="住所①" prompt="テキスト資料などの送付先「住所」を入力してください" sqref="D37:H37" xr:uid="{B2A358D5-590F-410E-A5E5-1033468B1E56}">
      <formula1>LENB(D37)&lt;41</formula1>
    </dataValidation>
    <dataValidation type="whole" imeMode="off" allowBlank="1" showInputMessage="1" showErrorMessage="1" sqref="D64:E64" xr:uid="{7DE08EAD-0456-46D3-BF8F-27D5AAFCAC01}">
      <formula1>0</formula1>
      <formula2>10000</formula2>
    </dataValidation>
    <dataValidation type="whole" imeMode="off" allowBlank="1" showInputMessage="1" showErrorMessage="1" errorTitle="数値エラー" error="0から11の間でお願いします" prompt="予定月を入力してください" sqref="I57" xr:uid="{6D870977-A3B5-483C-83B2-86EB8B6AEB6E}">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7" xr:uid="{5966F9DC-253B-463A-9689-17C49B290FD8}">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2" xr:uid="{EBA3AABB-632B-42AF-987D-AB98400A7F12}">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6" xr:uid="{53E633CE-7F68-4E6C-AE35-2D0864CA9581}">
      <formula1>0</formula1>
      <formula2>11</formula2>
    </dataValidation>
    <dataValidation type="whole" imeMode="off" allowBlank="1" showInputMessage="1" showErrorMessage="1" prompt="予定年を入力してください" sqref="G57" xr:uid="{F44E9E49-858A-4263-9214-4B3A73A4727E}">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3" xr:uid="{65F3BD30-AC06-4741-8AF8-BB1D17A2BDDC}">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29" xr:uid="{E7FCDC07-12E9-4494-8953-AF315563A3AA}">
      <formula1>0</formula1>
      <formula2>11</formula2>
    </dataValidation>
    <dataValidation type="date" imeMode="disabled" allowBlank="1" showInputMessage="1" showErrorMessage="1" promptTitle="西暦で入力してください。" prompt="_x000a_例：「2000/01/01」_x000a_（表示は2000年1月1日となります）" sqref="D11:F11" xr:uid="{1552FE26-1186-408D-A0AE-531B6821EDFA}">
      <formula1>7306</formula1>
      <formula2>73050</formula2>
    </dataValidation>
    <dataValidation type="whole" imeMode="off" allowBlank="1" showInputMessage="1" showErrorMessage="1" prompt="メールアドレスが自宅が職場なのかを番号で入力してください" sqref="J40" xr:uid="{C7661AC0-EFB9-4D09-B855-E1AC2095ED4F}">
      <formula1>1</formula1>
      <formula2>2</formula2>
    </dataValidation>
    <dataValidation type="whole" imeMode="off" allowBlank="1" showInputMessage="1" showErrorMessage="1" prompt="テキスト資料・納入告知書・修了証書の送付先（自宅・職場）を番号で入力してください" sqref="J37" xr:uid="{0846C9A8-7E4D-40E4-8B2E-3CD68CC04C5A}">
      <formula1>1</formula1>
      <formula2>2</formula2>
    </dataValidation>
    <dataValidation type="whole" imeMode="off" allowBlank="1" showInputMessage="1" showErrorMessage="1" prompt="研修当日連絡がつく電話番号が自宅か職場なのかを番号で入力してください" sqref="J39" xr:uid="{8AB075F3-F90A-41D4-BC62-50FC253BD704}">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2:E72" xr:uid="{6CB3867D-A51E-49E6-92E8-32B1A0D0B001}">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5:K75" xr:uid="{A25E07D2-2549-484B-992A-757D8354D040}"/>
    <dataValidation type="list" allowBlank="1" showDropDown="1" showInputMessage="1" showErrorMessage="1" prompt="セルの右にある「▼」ボタンを押してリストから選択してください_x000a__x000a_（下の「キャンセル」）を押してやり直してください）" sqref="N4" xr:uid="{7F667C33-787F-4EE5-AC90-29C8BD0AB03E}">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04A8B6FB-AC60-43D4-8332-18FDF4331F8F}"/>
    <dataValidation type="list" allowBlank="1" showInputMessage="1" showErrorMessage="1" sqref="D78:E78" xr:uid="{41DB3A89-9837-499E-8F5A-E266F11A5229}">
      <formula1>"同意する,同意しない"</formula1>
    </dataValidation>
    <dataValidation type="list" allowBlank="1" showInputMessage="1" showErrorMessage="1" sqref="F54" xr:uid="{A35CFDFF-8F59-4480-9575-6B745269EFB4}">
      <formula1>"行っている,今後行う予定がある,行う予定はない"</formula1>
    </dataValidation>
    <dataValidation type="list" allowBlank="1" showInputMessage="1" showErrorMessage="1" sqref="J46 F48 D47:E47 H48 F46 H46" xr:uid="{325F08B5-CAB1-4E77-9832-5086A5FF55E3}">
      <formula1>"有,無"</formula1>
    </dataValidation>
    <dataValidation showInputMessage="1" showErrorMessage="1" sqref="B55 B73 B75 B51 B57 B53 D46 D48" xr:uid="{C2249546-CC01-446E-993F-93B91F2528E7}"/>
    <dataValidation imeMode="disabled" allowBlank="1" showInputMessage="1" showErrorMessage="1" promptTitle="現在の勤務先での職名をご記入ください" prompt="記入例：〇〇科医師、○○係長、主任、サービス管理責任者など" sqref="H30:J31 H23:J24" xr:uid="{5DA7F1ED-4C86-46EC-A128-424E61D56C4C}"/>
    <dataValidation imeMode="halfAlpha" showInputMessage="1" showErrorMessage="1" errorTitle="経験年数確認" error="この研修会の実施要項で、受講資格の経験年数をご確認ください。" sqref="H26 H17 H32:H33 H57 H29" xr:uid="{0C5E0DCD-5EE8-4994-BB31-036B0E9C8A2E}"/>
    <dataValidation imeMode="halfAlpha" showInputMessage="1" showErrorMessage="1" sqref="E32:F33 E29:F29 E26:F26 N21" xr:uid="{D404BA5E-322A-4A6E-9589-B47AC93650EE}"/>
    <dataValidation type="custom" imeMode="off" allowBlank="1" showInputMessage="1" showErrorMessage="1" prompt="@も含め半角で正確に入力してください" sqref="M4" xr:uid="{1E47EAC7-2A33-4872-BFAF-DBEE5C35F557}">
      <formula1>COUNTIF(M4,"*@*")</formula1>
    </dataValidation>
    <dataValidation type="list" allowBlank="1" showInputMessage="1" showErrorMessage="1" sqref="B74 B76:B79 B56 B52 B43:B50 B58:B72 B54 B18:B34" xr:uid="{D9342248-91AB-4F80-9D29-6089E569DA60}">
      <formula1>"-,使用"</formula1>
    </dataValidation>
    <dataValidation allowBlank="1" showDropDown="1" showInputMessage="1" showErrorMessage="1" sqref="J4:K4 AT1 N4 E46 E48 M53" xr:uid="{0379020B-C040-4A2C-BE22-9F779B066AC7}"/>
    <dataValidation imeMode="hiragana" allowBlank="1" showInputMessage="1" showErrorMessage="1" sqref="J5 BV1 BX1 J59 AH1 B80:B84 AU1 BR1:BT1 G54 F50:G50 J76:J78 J9 J74 G9 J19:J20 F19:G20 G72 J72 J64 F47 D17 CB1 F64:G64 H10 G46:G48 C83:C88 J50 D32:D33 G56 J56 J47 BA1 D60:D62 F22:G22 J22 G76:G78 D26 C34 D29 J54 D35 G74 C65:C71 BZ1 G59 F52:G52 J52 D80 D57 G49:K49 D65:D69 M83 D82 C48:C49 M41 M54 M77:M79 M60 M85 M87 M81 D86 D88" xr:uid="{33EACBB0-3E0C-44CE-BA86-ADA25F69C24E}"/>
    <dataValidation imeMode="off" allowBlank="1" showInputMessage="1" showErrorMessage="1" sqref="I37:I38 C80:C82 F36:J36 K5 J38 G39:H39" xr:uid="{6E010E9D-4AE9-4E7C-98F0-103BDEB9594D}"/>
    <dataValidation type="date" imeMode="disabled" allowBlank="1" showInputMessage="1" showErrorMessage="1" sqref="G11 I11:J11 G21 I21:J21 G27 I27:J27" xr:uid="{315862AB-EC30-4242-9233-B05681EED1C8}">
      <formula1>7306</formula1>
      <formula2>73050</formula2>
    </dataValidation>
    <dataValidation imeMode="off" showInputMessage="1" showErrorMessage="1" prompt="@も含め半角で正確に入力してください" sqref="I39:I40" xr:uid="{F61778A2-DADA-4DF4-8596-2732729EAD98}"/>
    <dataValidation type="textLength" imeMode="hiragana" allowBlank="1" showInputMessage="1" showErrorMessage="1" sqref="I46:I47 H19:I20 H59:I59 H72:I72 H54:I54 H52:I52 H64:I64 H56:I56 H47 H50:I50 H22:I22 H76:I78 H74:I74 AV1 M55" xr:uid="{2484198D-7669-4B83-A003-F6B3613C2F30}">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xr:uid="{0EDD914F-A9DA-4A3B-A39E-E5B0923BBABC}"/>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9DA1C0E2-69AF-4F63-BA55-9214874C2B0B}"/>
  </dataValidations>
  <pageMargins left="0.25" right="0.25" top="0.75" bottom="0.75" header="0.3" footer="0.3"/>
  <pageSetup paperSize="9" orientation="portrait" verticalDpi="0"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1ADBF-01B0-44A0-952F-C8D9E1A11352}">
  <sheetPr codeName="Sheet3"/>
  <dimension ref="A1:L784"/>
  <sheetViews>
    <sheetView showGridLines="0" showRowColHeaders="0" topLeftCell="A16" zoomScale="117" zoomScaleNormal="115" workbookViewId="0">
      <selection activeCell="A22" sqref="A22:XFD22"/>
    </sheetView>
  </sheetViews>
  <sheetFormatPr defaultColWidth="12.625" defaultRowHeight="18.75"/>
  <cols>
    <col min="1" max="1" width="5" style="415" customWidth="1"/>
    <col min="2" max="2" width="6.75" style="341" hidden="1" customWidth="1"/>
    <col min="3" max="3" width="22.75" style="341" customWidth="1"/>
    <col min="4" max="4" width="3.75" style="341" customWidth="1"/>
    <col min="5" max="5" width="5.875" style="341" customWidth="1"/>
    <col min="6" max="9" width="9.375" style="341" customWidth="1"/>
    <col min="10" max="10" width="7.125" style="415" customWidth="1"/>
    <col min="11" max="12" width="12.625" style="341" hidden="1" customWidth="1"/>
    <col min="13" max="14" width="0" style="341" hidden="1" customWidth="1"/>
    <col min="15" max="16384" width="12.625" style="341"/>
  </cols>
  <sheetData>
    <row r="1" spans="3:12" ht="34.5" customHeight="1">
      <c r="C1" s="339" t="s">
        <v>213</v>
      </c>
      <c r="D1" s="339"/>
      <c r="E1" s="340"/>
      <c r="F1" s="340"/>
      <c r="G1" s="340"/>
      <c r="H1" s="340"/>
      <c r="I1" s="340"/>
      <c r="J1" s="340"/>
    </row>
    <row r="2" spans="3:12" ht="25.5" customHeight="1">
      <c r="C2" s="342" t="str">
        <f>IF(LEN(入力フォーム!C6)&gt;0,入力フォーム!C6&amp;" 推薦状","")</f>
        <v>令和7年度 発達障害者地域支援マネジャー研修会（基礎研修） 受講申込書 推薦状</v>
      </c>
      <c r="D2" s="343"/>
      <c r="E2" s="343"/>
      <c r="F2" s="343"/>
      <c r="G2" s="343"/>
      <c r="H2" s="343"/>
      <c r="I2" s="343"/>
      <c r="J2" s="343"/>
    </row>
    <row r="3" spans="3:12" ht="18.75" customHeight="1">
      <c r="C3" s="344"/>
      <c r="D3" s="345"/>
      <c r="E3" s="346"/>
      <c r="F3" s="346"/>
      <c r="G3" s="346"/>
      <c r="H3" s="346"/>
      <c r="I3" s="347"/>
      <c r="J3" s="348"/>
    </row>
    <row r="4" spans="3:12" ht="19.5" customHeight="1">
      <c r="C4" s="349" t="s">
        <v>79</v>
      </c>
      <c r="D4" s="350"/>
      <c r="E4" s="351" t="str">
        <f>IF(LEN(入力フォーム!E9)&gt;0,入力フォーム!E9,"")&amp;"　"&amp;IF(LEN(入力フォーム!H9)&gt;0,入力フォーム!H9,"")</f>
        <v>　</v>
      </c>
      <c r="F4" s="352"/>
      <c r="G4" s="337"/>
      <c r="H4" s="337"/>
      <c r="I4" s="337"/>
      <c r="J4" s="353"/>
    </row>
    <row r="5" spans="3:12" ht="19.5" customHeight="1">
      <c r="C5" s="62" t="s">
        <v>83</v>
      </c>
      <c r="D5" s="350"/>
      <c r="E5" s="351" t="str">
        <f>IF(LEN(入力フォーム!F10)&gt;0,入力フォーム!F10,"")&amp;" "&amp;IF(LEN(入力フォーム!I10)&gt;0,入力フォーム!I10,"")</f>
        <v xml:space="preserve"> </v>
      </c>
      <c r="F5" s="352"/>
      <c r="G5" s="337"/>
      <c r="H5" s="337"/>
      <c r="I5" s="337"/>
      <c r="J5" s="354"/>
      <c r="L5" s="341">
        <f>IF(入力フォーム!B15="未使用",5,IF(入力フォーム!B16="未使用",5,0))</f>
        <v>0</v>
      </c>
    </row>
    <row r="6" spans="3:12" ht="19.5" customHeight="1">
      <c r="C6" s="349" t="s">
        <v>86</v>
      </c>
      <c r="D6" s="355" t="str">
        <f>IF(LEN(入力フォーム!D11)&gt;0,入力フォーム!D11,"")</f>
        <v/>
      </c>
      <c r="E6" s="356"/>
      <c r="F6" s="356"/>
      <c r="G6" s="357" t="str">
        <f>IF(LEN(D6)&gt;0,D6,"")</f>
        <v/>
      </c>
      <c r="H6" s="358"/>
      <c r="I6" s="359"/>
      <c r="J6" s="360"/>
      <c r="L6" s="341">
        <f>IF(入力フォーム!B19="使用",0,5)+IF(入力フォーム!B20="使用",0,5)+IF(入力フォーム!B21="使用",0,5)+IF(入力フォーム!B34="使用",0,5)</f>
        <v>15</v>
      </c>
    </row>
    <row r="7" spans="3:12" ht="52.9" customHeight="1">
      <c r="C7" s="349" t="s">
        <v>88</v>
      </c>
      <c r="D7" s="361" t="str">
        <f>IF(LEN(入力フォーム!D13)&gt;0,入力フォーム!D13,"")</f>
        <v/>
      </c>
      <c r="E7" s="362"/>
      <c r="F7" s="362"/>
      <c r="G7" s="362"/>
      <c r="H7" s="362"/>
      <c r="I7" s="362"/>
      <c r="J7" s="363"/>
    </row>
    <row r="8" spans="3:12" ht="19.5" customHeight="1">
      <c r="C8" s="349" t="str">
        <f>IF(入力フォーム!B15="未使用","-","現職種")</f>
        <v>現職種</v>
      </c>
      <c r="D8" s="361" t="str">
        <f>IF(LEN(入力フォーム!D15)&gt;0,入力フォーム!D15,"")</f>
        <v/>
      </c>
      <c r="E8" s="362"/>
      <c r="F8" s="362"/>
      <c r="G8" s="362"/>
      <c r="H8" s="362"/>
      <c r="I8" s="362"/>
      <c r="J8" s="363"/>
    </row>
    <row r="9" spans="3:12" ht="19.5" customHeight="1">
      <c r="C9" s="349" t="str">
        <f>IF(入力フォーム!B16="未使用","-","現職名（肩書）")</f>
        <v>現職名（肩書）</v>
      </c>
      <c r="D9" s="361" t="str">
        <f>IF(LEN(入力フォーム!D16)&gt;0,入力フォーム!D16,"")</f>
        <v/>
      </c>
      <c r="E9" s="362"/>
      <c r="F9" s="362"/>
      <c r="G9" s="362"/>
      <c r="H9" s="362"/>
      <c r="I9" s="362"/>
      <c r="J9" s="363"/>
    </row>
    <row r="10" spans="3:12" ht="19.5" hidden="1" customHeight="1">
      <c r="C10" s="364" t="s">
        <v>214</v>
      </c>
      <c r="D10" s="365"/>
      <c r="E10" s="366" t="str">
        <f>IF(LEN(入力フォーム!G17)&gt;0,入力フォーム!G17,"")</f>
        <v>＊＊＊</v>
      </c>
      <c r="F10" s="367"/>
      <c r="G10" s="368" t="s">
        <v>92</v>
      </c>
      <c r="H10" s="369" t="str">
        <f>IF(LEN(入力フォーム!I17)&gt;0,入力フォーム!I17,"")</f>
        <v>＊＊＊</v>
      </c>
      <c r="I10" s="370" t="s">
        <v>215</v>
      </c>
      <c r="J10" s="371"/>
    </row>
    <row r="11" spans="3:12" ht="19.5" hidden="1" customHeight="1">
      <c r="C11" s="372" t="str">
        <f>IF(入力フォーム!B19="使用","修了証書","-")</f>
        <v>-</v>
      </c>
      <c r="D11" s="373"/>
      <c r="E11" s="366" t="b">
        <f>IF(入力フォーム!B19="使用",IF(LEN(入力フォーム!D19)&gt;0,入力フォーム!D19,""))</f>
        <v>0</v>
      </c>
      <c r="F11" s="367"/>
      <c r="G11" s="374"/>
      <c r="H11" s="375"/>
      <c r="I11" s="375"/>
      <c r="J11" s="376" t="b">
        <v>0</v>
      </c>
    </row>
    <row r="12" spans="3:12" ht="19.5" hidden="1" customHeight="1">
      <c r="C12" s="372" t="str">
        <f>IF(入力フォーム!B20="使用","参加者情報守秘","-")</f>
        <v>-</v>
      </c>
      <c r="D12" s="373"/>
      <c r="E12" s="366" t="str">
        <f>IF(入力フォーム!B20="使用",入力フォーム!D20,"")</f>
        <v/>
      </c>
      <c r="F12" s="367"/>
      <c r="G12" s="374"/>
      <c r="H12" s="375"/>
      <c r="I12" s="375"/>
      <c r="J12" s="376" t="b">
        <v>1</v>
      </c>
    </row>
    <row r="13" spans="3:12" ht="19.5" customHeight="1">
      <c r="C13" s="372" t="str">
        <f>IF(入力フォーム!B21="使用","15条指定医","-")</f>
        <v>-</v>
      </c>
      <c r="D13" s="377" t="str">
        <f>IF(J13=TRUE,"指定","")</f>
        <v/>
      </c>
      <c r="E13" s="366" t="str">
        <f>IF(入力フォーム!B21="使用",IF(LEN(入力フォーム!D22)&gt;0,入力フォーム!D22,""),"")</f>
        <v/>
      </c>
      <c r="F13" s="367"/>
      <c r="G13" s="378" t="str">
        <f>IF(J13=TRUE,"№","")</f>
        <v/>
      </c>
      <c r="H13" s="379" t="str">
        <f>IF(J13=TRUE,#REF!,"")</f>
        <v/>
      </c>
      <c r="I13" s="379"/>
      <c r="J13" s="380" t="b">
        <v>0</v>
      </c>
    </row>
    <row r="14" spans="3:12" ht="27.75" customHeight="1">
      <c r="C14" s="381" t="s">
        <v>216</v>
      </c>
      <c r="D14" s="382"/>
      <c r="E14" s="383"/>
      <c r="F14" s="383"/>
      <c r="G14" s="383"/>
      <c r="H14" s="383"/>
      <c r="I14" s="383"/>
      <c r="J14" s="383"/>
    </row>
    <row r="15" spans="3:12" ht="19.5" customHeight="1">
      <c r="C15" s="364" t="s">
        <v>32</v>
      </c>
      <c r="D15" s="384" t="str">
        <f>IF(LEN(入力フォーム!D36)&gt;0,入力フォーム!D36,"")</f>
        <v/>
      </c>
      <c r="E15" s="385"/>
      <c r="F15" s="385"/>
      <c r="G15" s="385"/>
      <c r="H15" s="385"/>
      <c r="I15" s="385"/>
      <c r="J15" s="386"/>
    </row>
    <row r="16" spans="3:12" ht="37.5" customHeight="1">
      <c r="C16" s="349" t="s">
        <v>33</v>
      </c>
      <c r="D16" s="361" t="str">
        <f>IF(LEN(入力フォーム!D37&amp;入力フォーム!D38)&gt;0,入力フォーム!D37&amp;CHAR(10)&amp;入力フォーム!D38,"")</f>
        <v/>
      </c>
      <c r="E16" s="387"/>
      <c r="F16" s="387"/>
      <c r="G16" s="387"/>
      <c r="H16" s="387"/>
      <c r="I16" s="387"/>
      <c r="J16" s="388" t="str">
        <f>IF(入力フォーム!J37=1,"自宅",IF(入力フォーム!J37=2,"勤務先",""))</f>
        <v/>
      </c>
    </row>
    <row r="17" spans="3:10" ht="19.5" customHeight="1">
      <c r="C17" s="349" t="s">
        <v>35</v>
      </c>
      <c r="D17" s="384" t="str">
        <f>IF(LEN(入力フォーム!D39)&gt;0,入力フォーム!D39,"")</f>
        <v/>
      </c>
      <c r="E17" s="385"/>
      <c r="F17" s="385"/>
      <c r="G17" s="385"/>
      <c r="H17" s="385"/>
      <c r="I17" s="385"/>
      <c r="J17" s="388" t="str">
        <f>IF(入力フォーム!J39=1,"自宅",IF(入力フォーム!J39=2,"勤務先",""))</f>
        <v/>
      </c>
    </row>
    <row r="18" spans="3:10" ht="19.5" customHeight="1">
      <c r="C18" s="349" t="s">
        <v>37</v>
      </c>
      <c r="D18" s="384" t="str">
        <f>IF(LEN(入力フォーム!D40)&gt;0,入力フォーム!D40,"")</f>
        <v/>
      </c>
      <c r="E18" s="385"/>
      <c r="F18" s="385"/>
      <c r="G18" s="385"/>
      <c r="H18" s="385"/>
      <c r="I18" s="385"/>
      <c r="J18" s="388" t="str">
        <f>IF(入力フォーム!J40=1,"自宅",IF(入力フォーム!J40=2,"勤務先",""))</f>
        <v/>
      </c>
    </row>
    <row r="19" spans="3:10" ht="19.5" customHeight="1">
      <c r="C19" s="389" t="str">
        <f>IF(C20="-","","個別質問項目")</f>
        <v>個別質問項目</v>
      </c>
      <c r="D19" s="390"/>
      <c r="E19" s="391"/>
      <c r="F19" s="391"/>
      <c r="G19" s="392"/>
      <c r="H19" s="392"/>
      <c r="I19" s="392"/>
      <c r="J19" s="392"/>
    </row>
    <row r="20" spans="3:10" ht="22.5" customHeight="1">
      <c r="C20" s="372" t="str">
        <f>IF(入力フォーム!B34="使用","受講資格","-")</f>
        <v>受講資格</v>
      </c>
      <c r="D20" s="393" t="str">
        <f>IF(LEN(入力フォーム!C34)&gt;0,IF(LEN(入力フォーム!D34)&gt;0,入力フォーム!D34,""),"")</f>
        <v/>
      </c>
      <c r="E20" s="385"/>
      <c r="F20" s="385"/>
      <c r="G20" s="385"/>
      <c r="H20" s="385"/>
      <c r="I20" s="385"/>
      <c r="J20" s="394"/>
    </row>
    <row r="21" spans="3:10" ht="70.150000000000006" customHeight="1">
      <c r="C21" s="372" t="str">
        <f>IF(入力フォーム!B79="使用","備考","-")</f>
        <v>備考</v>
      </c>
      <c r="D21" s="393" t="str">
        <f>IF(LEN(入力フォーム!C79)&gt;0,IF(LEN(入力フォーム!D79)&gt;0,入力フォーム!D79,""),"")</f>
        <v/>
      </c>
      <c r="E21" s="385"/>
      <c r="F21" s="385"/>
      <c r="G21" s="385"/>
      <c r="H21" s="385"/>
      <c r="I21" s="385"/>
      <c r="J21" s="394"/>
    </row>
    <row r="22" spans="3:10" ht="45.75" hidden="1" customHeight="1">
      <c r="C22" s="395" t="s">
        <v>217</v>
      </c>
      <c r="D22" s="373"/>
      <c r="E22" s="396" t="str">
        <f>IF(入力フォーム!D72="同意する","同意する","")&amp;IF(入力フォーム!D72="一部同意する","一部同意  "&amp;IF(LEN(入力フォーム!D73)&gt;0,"【"&amp;入力フォーム!D73&amp;"を除く】 "," ")," ")&amp;IF(入力フォーム!D72="同意しない","同意しない","")</f>
        <v xml:space="preserve"> </v>
      </c>
      <c r="F22" s="397"/>
      <c r="G22" s="397"/>
      <c r="H22" s="397"/>
      <c r="I22" s="397"/>
      <c r="J22" s="398"/>
    </row>
    <row r="23" spans="3:10" ht="26.25" customHeight="1">
      <c r="C23" s="346"/>
      <c r="D23" s="346"/>
      <c r="J23" s="341"/>
    </row>
    <row r="24" spans="3:10" ht="18.75" customHeight="1">
      <c r="C24" s="399" t="str">
        <f>IF(入力フォーム!N8=25,"【更生相談所長の推薦欄】","（推薦欄）")</f>
        <v>（推薦欄）</v>
      </c>
      <c r="D24" s="400"/>
      <c r="E24" s="401"/>
      <c r="F24" s="401"/>
      <c r="G24" s="401"/>
      <c r="H24" s="401"/>
      <c r="I24" s="401"/>
      <c r="J24" s="402"/>
    </row>
    <row r="25" spans="3:10" ht="26.25" customHeight="1">
      <c r="C25" s="403" t="s">
        <v>218</v>
      </c>
      <c r="D25" s="404"/>
      <c r="E25" s="405"/>
      <c r="F25" s="405"/>
      <c r="G25" s="405"/>
      <c r="H25" s="405"/>
      <c r="I25" s="405"/>
      <c r="J25" s="406"/>
    </row>
    <row r="26" spans="3:10" ht="15" customHeight="1">
      <c r="C26" s="403" t="s">
        <v>219</v>
      </c>
      <c r="D26" s="405"/>
      <c r="E26" s="405"/>
      <c r="F26" s="405"/>
      <c r="G26" s="405"/>
      <c r="H26" s="405"/>
      <c r="I26" s="405"/>
      <c r="J26" s="406"/>
    </row>
    <row r="27" spans="3:10" ht="8.25" customHeight="1">
      <c r="C27" s="403"/>
      <c r="D27" s="405"/>
      <c r="E27" s="405"/>
      <c r="F27" s="405"/>
      <c r="G27" s="405"/>
      <c r="H27" s="405"/>
      <c r="I27" s="405"/>
      <c r="J27" s="406"/>
    </row>
    <row r="28" spans="3:10" ht="39.75" customHeight="1">
      <c r="C28" s="407" t="s">
        <v>220</v>
      </c>
      <c r="D28" s="405"/>
      <c r="E28" s="405"/>
      <c r="F28" s="405"/>
      <c r="G28" s="405"/>
      <c r="H28" s="408"/>
      <c r="I28" s="408"/>
      <c r="J28" s="409" t="s">
        <v>221</v>
      </c>
    </row>
    <row r="29" spans="3:10" ht="12.75" customHeight="1">
      <c r="C29" s="410"/>
      <c r="D29" s="411"/>
      <c r="E29" s="412"/>
      <c r="F29" s="412"/>
      <c r="G29" s="412"/>
      <c r="H29" s="412"/>
      <c r="I29" s="412"/>
      <c r="J29" s="413"/>
    </row>
    <row r="30" spans="3:10" ht="12.75" customHeight="1">
      <c r="C30" s="346"/>
      <c r="D30" s="346"/>
      <c r="J30" s="341"/>
    </row>
    <row r="31" spans="3:10" ht="12.75" customHeight="1">
      <c r="C31" s="346"/>
      <c r="D31" s="346"/>
      <c r="H31" s="414">
        <f ca="1">NOW()</f>
        <v>45810.438660185187</v>
      </c>
      <c r="I31" s="414"/>
      <c r="J31" s="414"/>
    </row>
    <row r="32" spans="3:10" ht="12.75" customHeight="1">
      <c r="C32" s="346"/>
      <c r="D32" s="346"/>
      <c r="J32" s="341"/>
    </row>
    <row r="33" spans="2:9" s="415" customFormat="1" ht="15.75" customHeight="1">
      <c r="B33" s="341"/>
      <c r="C33" s="341"/>
      <c r="D33" s="341"/>
      <c r="E33" s="341"/>
      <c r="F33" s="341"/>
      <c r="G33" s="341"/>
      <c r="H33" s="341"/>
      <c r="I33" s="341"/>
    </row>
    <row r="34" spans="2:9" s="415" customFormat="1" ht="15.75" customHeight="1">
      <c r="B34" s="341"/>
      <c r="C34" s="341"/>
      <c r="D34" s="341"/>
      <c r="E34" s="341"/>
      <c r="F34" s="341"/>
      <c r="G34" s="341"/>
      <c r="H34" s="341"/>
      <c r="I34" s="341"/>
    </row>
    <row r="35" spans="2:9" s="415" customFormat="1" ht="15.75" customHeight="1">
      <c r="B35" s="341"/>
      <c r="C35" s="341"/>
      <c r="D35" s="341"/>
      <c r="E35" s="341"/>
      <c r="F35" s="341"/>
      <c r="G35" s="341"/>
      <c r="H35" s="341"/>
      <c r="I35" s="341"/>
    </row>
    <row r="36" spans="2:9" s="415" customFormat="1" ht="15.75" customHeight="1">
      <c r="B36" s="341"/>
      <c r="C36" s="341"/>
      <c r="D36" s="341"/>
      <c r="E36" s="341"/>
      <c r="F36" s="341"/>
      <c r="G36" s="341"/>
      <c r="H36" s="341"/>
      <c r="I36" s="341"/>
    </row>
    <row r="37" spans="2:9" s="415" customFormat="1" ht="15.75" customHeight="1">
      <c r="B37" s="341"/>
      <c r="C37" s="341"/>
      <c r="D37" s="341"/>
      <c r="E37" s="341"/>
      <c r="F37" s="341"/>
      <c r="G37" s="341"/>
      <c r="H37" s="341"/>
      <c r="I37" s="341"/>
    </row>
    <row r="38" spans="2:9" s="415" customFormat="1" ht="15.75" customHeight="1">
      <c r="B38" s="341"/>
      <c r="C38" s="341"/>
      <c r="D38" s="341"/>
      <c r="E38" s="341"/>
      <c r="F38" s="341"/>
      <c r="G38" s="341"/>
      <c r="H38" s="341"/>
      <c r="I38" s="341"/>
    </row>
    <row r="39" spans="2:9" s="415" customFormat="1" ht="15.75" customHeight="1">
      <c r="B39" s="341"/>
      <c r="C39" s="341"/>
      <c r="D39" s="341"/>
      <c r="E39" s="341"/>
      <c r="F39" s="341"/>
      <c r="G39" s="341"/>
      <c r="H39" s="341"/>
      <c r="I39" s="341"/>
    </row>
    <row r="40" spans="2:9" s="415" customFormat="1" ht="15.75" customHeight="1">
      <c r="B40" s="341"/>
      <c r="C40" s="341"/>
      <c r="D40" s="341"/>
      <c r="E40" s="341"/>
      <c r="F40" s="341"/>
      <c r="G40" s="341"/>
      <c r="H40" s="341"/>
      <c r="I40" s="341"/>
    </row>
    <row r="41" spans="2:9" s="415" customFormat="1" ht="15.75" customHeight="1">
      <c r="B41" s="341"/>
      <c r="C41" s="341"/>
      <c r="D41" s="341"/>
      <c r="E41" s="341"/>
      <c r="F41" s="341"/>
      <c r="G41" s="341"/>
      <c r="H41" s="341"/>
      <c r="I41" s="341"/>
    </row>
    <row r="42" spans="2:9" s="415" customFormat="1" ht="15.75" customHeight="1">
      <c r="B42" s="341"/>
      <c r="C42" s="341"/>
      <c r="D42" s="341"/>
      <c r="E42" s="341"/>
      <c r="F42" s="341"/>
      <c r="G42" s="341"/>
      <c r="H42" s="341"/>
      <c r="I42" s="341"/>
    </row>
    <row r="43" spans="2:9" s="415" customFormat="1" ht="15.75" customHeight="1">
      <c r="B43" s="341"/>
      <c r="C43" s="341"/>
      <c r="D43" s="341"/>
      <c r="E43" s="341"/>
      <c r="F43" s="341"/>
      <c r="G43" s="341"/>
      <c r="H43" s="341"/>
      <c r="I43" s="341"/>
    </row>
    <row r="44" spans="2:9" s="415" customFormat="1" ht="15.75" customHeight="1">
      <c r="B44" s="341"/>
      <c r="C44" s="341"/>
      <c r="D44" s="341"/>
      <c r="E44" s="341"/>
      <c r="F44" s="341"/>
      <c r="G44" s="341"/>
      <c r="H44" s="341"/>
      <c r="I44" s="341"/>
    </row>
    <row r="45" spans="2:9" s="415" customFormat="1" ht="15.75" customHeight="1">
      <c r="B45" s="341"/>
      <c r="C45" s="341"/>
      <c r="D45" s="341"/>
      <c r="E45" s="341"/>
      <c r="F45" s="341"/>
      <c r="G45" s="341"/>
      <c r="H45" s="341"/>
      <c r="I45" s="341"/>
    </row>
    <row r="46" spans="2:9" s="415" customFormat="1" ht="15.75" customHeight="1">
      <c r="B46" s="341"/>
      <c r="C46" s="341"/>
      <c r="D46" s="341"/>
      <c r="E46" s="341"/>
      <c r="F46" s="341"/>
      <c r="G46" s="341"/>
      <c r="H46" s="341"/>
      <c r="I46" s="341"/>
    </row>
    <row r="47" spans="2:9" s="415" customFormat="1" ht="15.75" customHeight="1">
      <c r="B47" s="341"/>
      <c r="C47" s="341"/>
      <c r="D47" s="341"/>
      <c r="E47" s="341"/>
      <c r="F47" s="341"/>
      <c r="G47" s="341"/>
      <c r="H47" s="341"/>
      <c r="I47" s="341"/>
    </row>
    <row r="48" spans="2:9" s="415" customFormat="1" ht="15.75" customHeight="1">
      <c r="B48" s="341"/>
      <c r="C48" s="341"/>
      <c r="D48" s="341"/>
      <c r="E48" s="341"/>
      <c r="F48" s="341"/>
      <c r="G48" s="341"/>
      <c r="H48" s="341"/>
      <c r="I48" s="341"/>
    </row>
    <row r="49" spans="2:9" s="415" customFormat="1" ht="15.75" customHeight="1">
      <c r="B49" s="341"/>
      <c r="C49" s="341"/>
      <c r="D49" s="341"/>
      <c r="E49" s="341"/>
      <c r="F49" s="341"/>
      <c r="G49" s="341"/>
      <c r="H49" s="341"/>
      <c r="I49" s="341"/>
    </row>
    <row r="50" spans="2:9" s="415" customFormat="1" ht="15.75" customHeight="1">
      <c r="B50" s="341"/>
      <c r="C50" s="341"/>
      <c r="D50" s="341"/>
      <c r="E50" s="341"/>
      <c r="F50" s="341"/>
      <c r="G50" s="341"/>
      <c r="H50" s="341"/>
      <c r="I50" s="341"/>
    </row>
    <row r="51" spans="2:9" s="415" customFormat="1" ht="15.75" customHeight="1">
      <c r="B51" s="341"/>
      <c r="C51" s="341"/>
      <c r="D51" s="341"/>
      <c r="E51" s="341"/>
      <c r="F51" s="341"/>
      <c r="G51" s="341"/>
      <c r="H51" s="341"/>
      <c r="I51" s="341"/>
    </row>
    <row r="52" spans="2:9" s="415" customFormat="1" ht="15.75" customHeight="1">
      <c r="B52" s="341"/>
      <c r="C52" s="341"/>
      <c r="D52" s="341"/>
      <c r="E52" s="341"/>
      <c r="F52" s="341"/>
      <c r="G52" s="341"/>
      <c r="H52" s="341"/>
      <c r="I52" s="341"/>
    </row>
    <row r="53" spans="2:9" s="415" customFormat="1" ht="15.75" customHeight="1">
      <c r="B53" s="341"/>
      <c r="C53" s="341"/>
      <c r="D53" s="341"/>
      <c r="E53" s="341"/>
      <c r="F53" s="341"/>
      <c r="G53" s="341"/>
      <c r="H53" s="341"/>
      <c r="I53" s="341"/>
    </row>
    <row r="54" spans="2:9" s="415" customFormat="1" ht="15.75" customHeight="1">
      <c r="B54" s="341"/>
      <c r="C54" s="341"/>
      <c r="D54" s="341"/>
      <c r="E54" s="341"/>
      <c r="F54" s="341"/>
      <c r="G54" s="341"/>
      <c r="H54" s="341"/>
      <c r="I54" s="341"/>
    </row>
    <row r="55" spans="2:9" s="415" customFormat="1" ht="15.75" customHeight="1">
      <c r="B55" s="341"/>
      <c r="C55" s="341"/>
      <c r="D55" s="341"/>
      <c r="E55" s="341"/>
      <c r="F55" s="341"/>
      <c r="G55" s="341"/>
      <c r="H55" s="341"/>
      <c r="I55" s="341"/>
    </row>
    <row r="56" spans="2:9" s="415" customFormat="1" ht="15.75" customHeight="1">
      <c r="B56" s="341"/>
      <c r="C56" s="341"/>
      <c r="D56" s="341"/>
      <c r="E56" s="341"/>
      <c r="F56" s="341"/>
      <c r="G56" s="341"/>
      <c r="H56" s="341"/>
      <c r="I56" s="341"/>
    </row>
    <row r="57" spans="2:9" s="415" customFormat="1" ht="15.75" customHeight="1">
      <c r="B57" s="341"/>
      <c r="C57" s="341"/>
      <c r="D57" s="341"/>
      <c r="E57" s="341"/>
      <c r="F57" s="341"/>
      <c r="G57" s="341"/>
      <c r="H57" s="341"/>
      <c r="I57" s="341"/>
    </row>
    <row r="58" spans="2:9" s="415" customFormat="1" ht="15.75" customHeight="1">
      <c r="B58" s="341"/>
      <c r="C58" s="341"/>
      <c r="D58" s="341"/>
      <c r="E58" s="341"/>
      <c r="F58" s="341"/>
      <c r="G58" s="341"/>
      <c r="H58" s="341"/>
      <c r="I58" s="341"/>
    </row>
    <row r="59" spans="2:9" s="415" customFormat="1" ht="15.75" customHeight="1">
      <c r="B59" s="341"/>
      <c r="C59" s="341"/>
      <c r="D59" s="341"/>
      <c r="E59" s="341"/>
      <c r="F59" s="341"/>
      <c r="G59" s="341"/>
      <c r="H59" s="341"/>
      <c r="I59" s="341"/>
    </row>
    <row r="60" spans="2:9" s="415" customFormat="1" ht="15.75" customHeight="1">
      <c r="B60" s="341"/>
      <c r="C60" s="341"/>
      <c r="D60" s="341"/>
      <c r="E60" s="341"/>
      <c r="F60" s="341"/>
      <c r="G60" s="341"/>
      <c r="H60" s="341"/>
      <c r="I60" s="341"/>
    </row>
    <row r="61" spans="2:9" s="415" customFormat="1" ht="15.75" customHeight="1">
      <c r="B61" s="341"/>
      <c r="C61" s="341"/>
      <c r="D61" s="341"/>
      <c r="E61" s="341"/>
      <c r="F61" s="341"/>
      <c r="G61" s="341"/>
      <c r="H61" s="341"/>
      <c r="I61" s="341"/>
    </row>
    <row r="62" spans="2:9" s="415" customFormat="1" ht="15.75" customHeight="1">
      <c r="B62" s="341"/>
      <c r="C62" s="341"/>
      <c r="D62" s="341"/>
      <c r="E62" s="341"/>
      <c r="F62" s="341"/>
      <c r="G62" s="341"/>
      <c r="H62" s="341"/>
      <c r="I62" s="341"/>
    </row>
    <row r="63" spans="2:9" s="415" customFormat="1" ht="15.75" customHeight="1">
      <c r="B63" s="341"/>
      <c r="C63" s="341"/>
      <c r="D63" s="341"/>
      <c r="E63" s="341"/>
      <c r="F63" s="341"/>
      <c r="G63" s="341"/>
      <c r="H63" s="341"/>
      <c r="I63" s="341"/>
    </row>
    <row r="64" spans="2:9" s="415" customFormat="1" ht="15.75" customHeight="1">
      <c r="B64" s="341"/>
      <c r="C64" s="341"/>
      <c r="D64" s="341"/>
      <c r="E64" s="341"/>
      <c r="F64" s="341"/>
      <c r="G64" s="341"/>
      <c r="H64" s="341"/>
      <c r="I64" s="341"/>
    </row>
    <row r="65" spans="2:9" s="415" customFormat="1" ht="15.75" customHeight="1">
      <c r="B65" s="341"/>
      <c r="C65" s="341"/>
      <c r="D65" s="341"/>
      <c r="E65" s="341"/>
      <c r="F65" s="341"/>
      <c r="G65" s="341"/>
      <c r="H65" s="341"/>
      <c r="I65" s="341"/>
    </row>
    <row r="66" spans="2:9" s="415" customFormat="1" ht="15.75" customHeight="1">
      <c r="B66" s="341"/>
      <c r="C66" s="341"/>
      <c r="D66" s="341"/>
      <c r="E66" s="341"/>
      <c r="F66" s="341"/>
      <c r="G66" s="341"/>
      <c r="H66" s="341"/>
      <c r="I66" s="341"/>
    </row>
    <row r="67" spans="2:9" s="415" customFormat="1" ht="15.75" customHeight="1">
      <c r="B67" s="341"/>
      <c r="C67" s="341"/>
      <c r="D67" s="341"/>
      <c r="E67" s="341"/>
      <c r="F67" s="341"/>
      <c r="G67" s="341"/>
      <c r="H67" s="341"/>
      <c r="I67" s="341"/>
    </row>
    <row r="68" spans="2:9" s="415" customFormat="1" ht="15.75" customHeight="1">
      <c r="B68" s="341"/>
      <c r="C68" s="341"/>
      <c r="D68" s="341"/>
      <c r="E68" s="341"/>
      <c r="F68" s="341"/>
      <c r="G68" s="341"/>
      <c r="H68" s="341"/>
      <c r="I68" s="341"/>
    </row>
    <row r="69" spans="2:9" s="415" customFormat="1" ht="15.75" customHeight="1">
      <c r="B69" s="341"/>
      <c r="C69" s="341"/>
      <c r="D69" s="341"/>
      <c r="E69" s="341"/>
      <c r="F69" s="341"/>
      <c r="G69" s="341"/>
      <c r="H69" s="341"/>
      <c r="I69" s="341"/>
    </row>
    <row r="70" spans="2:9" s="415" customFormat="1" ht="15.75" customHeight="1">
      <c r="B70" s="341"/>
      <c r="C70" s="341"/>
      <c r="D70" s="341"/>
      <c r="E70" s="341"/>
      <c r="F70" s="341"/>
      <c r="G70" s="341"/>
      <c r="H70" s="341"/>
      <c r="I70" s="341"/>
    </row>
    <row r="71" spans="2:9" s="415" customFormat="1" ht="15.75" customHeight="1">
      <c r="B71" s="341"/>
      <c r="C71" s="341"/>
      <c r="D71" s="341"/>
      <c r="E71" s="341"/>
      <c r="F71" s="341"/>
      <c r="G71" s="341"/>
      <c r="H71" s="341"/>
      <c r="I71" s="341"/>
    </row>
    <row r="72" spans="2:9" s="415" customFormat="1" ht="15.75" hidden="1" customHeight="1">
      <c r="B72" s="341"/>
      <c r="C72" s="341"/>
      <c r="D72" s="341"/>
      <c r="E72" s="341"/>
      <c r="F72" s="341"/>
      <c r="G72" s="341"/>
      <c r="H72" s="341"/>
      <c r="I72" s="341"/>
    </row>
    <row r="73" spans="2:9" s="415" customFormat="1" ht="15.75" customHeight="1">
      <c r="B73" s="341"/>
      <c r="C73" s="341"/>
      <c r="D73" s="341"/>
      <c r="E73" s="341"/>
      <c r="F73" s="341"/>
      <c r="G73" s="341"/>
      <c r="H73" s="341"/>
      <c r="I73" s="341"/>
    </row>
    <row r="74" spans="2:9" s="415" customFormat="1" ht="15.75" customHeight="1">
      <c r="B74" s="341"/>
      <c r="C74" s="341"/>
      <c r="D74" s="341"/>
      <c r="E74" s="341"/>
      <c r="F74" s="341"/>
      <c r="G74" s="341"/>
      <c r="H74" s="341"/>
      <c r="I74" s="341"/>
    </row>
    <row r="75" spans="2:9" s="415" customFormat="1" ht="15.75" customHeight="1">
      <c r="B75" s="341"/>
      <c r="C75" s="341"/>
      <c r="D75" s="341"/>
      <c r="E75" s="341"/>
      <c r="F75" s="341"/>
      <c r="G75" s="341"/>
      <c r="H75" s="341"/>
      <c r="I75" s="341"/>
    </row>
    <row r="76" spans="2:9" s="415" customFormat="1" ht="15.75" customHeight="1">
      <c r="B76" s="341"/>
      <c r="C76" s="341"/>
      <c r="D76" s="341"/>
      <c r="E76" s="341"/>
      <c r="F76" s="341"/>
      <c r="G76" s="341"/>
      <c r="H76" s="341"/>
      <c r="I76" s="341"/>
    </row>
    <row r="77" spans="2:9" s="415" customFormat="1" ht="15.75" customHeight="1">
      <c r="B77" s="341"/>
      <c r="C77" s="341"/>
      <c r="D77" s="341"/>
      <c r="E77" s="341"/>
      <c r="F77" s="341"/>
      <c r="G77" s="341"/>
      <c r="H77" s="341"/>
      <c r="I77" s="341"/>
    </row>
    <row r="78" spans="2:9" s="415" customFormat="1" ht="15.75" customHeight="1">
      <c r="B78" s="341"/>
      <c r="C78" s="341"/>
      <c r="D78" s="341"/>
      <c r="E78" s="341"/>
      <c r="F78" s="341"/>
      <c r="G78" s="341"/>
      <c r="H78" s="341"/>
      <c r="I78" s="341"/>
    </row>
    <row r="79" spans="2:9" s="415" customFormat="1" ht="15.75" customHeight="1">
      <c r="B79" s="341"/>
      <c r="C79" s="341"/>
      <c r="D79" s="341"/>
      <c r="E79" s="341"/>
      <c r="F79" s="341"/>
      <c r="G79" s="341"/>
      <c r="H79" s="341"/>
      <c r="I79" s="341"/>
    </row>
    <row r="80" spans="2:9" s="415" customFormat="1" ht="15.75" customHeight="1">
      <c r="B80" s="341"/>
      <c r="C80" s="341"/>
      <c r="D80" s="341"/>
      <c r="E80" s="341"/>
      <c r="F80" s="341"/>
      <c r="G80" s="341"/>
      <c r="H80" s="341"/>
      <c r="I80" s="341"/>
    </row>
    <row r="81" spans="2:9" s="415" customFormat="1" ht="15.75" customHeight="1">
      <c r="B81" s="341"/>
      <c r="C81" s="341"/>
      <c r="D81" s="341"/>
      <c r="E81" s="341"/>
      <c r="F81" s="341"/>
      <c r="G81" s="341"/>
      <c r="H81" s="341"/>
      <c r="I81" s="341"/>
    </row>
    <row r="82" spans="2:9" s="415" customFormat="1" ht="15.75" customHeight="1">
      <c r="B82" s="341"/>
      <c r="C82" s="341"/>
      <c r="D82" s="341"/>
      <c r="E82" s="341"/>
      <c r="F82" s="341"/>
      <c r="G82" s="341"/>
      <c r="H82" s="341"/>
      <c r="I82" s="341"/>
    </row>
    <row r="83" spans="2:9" s="415" customFormat="1" ht="15.75" customHeight="1">
      <c r="B83" s="341"/>
      <c r="C83" s="341"/>
      <c r="D83" s="341"/>
      <c r="E83" s="341"/>
      <c r="F83" s="341"/>
      <c r="G83" s="341"/>
      <c r="H83" s="341"/>
      <c r="I83" s="341"/>
    </row>
    <row r="84" spans="2:9" s="415" customFormat="1" ht="15.75" customHeight="1">
      <c r="B84" s="341"/>
      <c r="C84" s="341"/>
      <c r="D84" s="341"/>
      <c r="E84" s="341"/>
      <c r="F84" s="341"/>
      <c r="G84" s="341"/>
      <c r="H84" s="341"/>
      <c r="I84" s="341"/>
    </row>
    <row r="85" spans="2:9" s="415" customFormat="1" ht="15.75" customHeight="1">
      <c r="B85" s="341"/>
      <c r="C85" s="341"/>
      <c r="D85" s="341"/>
      <c r="E85" s="341"/>
      <c r="F85" s="341"/>
      <c r="G85" s="341"/>
      <c r="H85" s="341"/>
      <c r="I85" s="341"/>
    </row>
    <row r="86" spans="2:9" s="415" customFormat="1" ht="15.75" customHeight="1">
      <c r="B86" s="341"/>
      <c r="C86" s="341"/>
      <c r="D86" s="341"/>
      <c r="E86" s="341"/>
      <c r="F86" s="341"/>
      <c r="G86" s="341"/>
      <c r="H86" s="341"/>
      <c r="I86" s="341"/>
    </row>
    <row r="87" spans="2:9" s="415" customFormat="1" ht="15.75" customHeight="1">
      <c r="B87" s="341"/>
      <c r="C87" s="341"/>
      <c r="D87" s="341"/>
      <c r="E87" s="341"/>
      <c r="F87" s="341"/>
      <c r="G87" s="341"/>
      <c r="H87" s="341"/>
      <c r="I87" s="341"/>
    </row>
    <row r="88" spans="2:9" s="415" customFormat="1" ht="15.75" customHeight="1">
      <c r="B88" s="341"/>
      <c r="C88" s="341"/>
      <c r="D88" s="341"/>
      <c r="E88" s="341"/>
      <c r="F88" s="341"/>
      <c r="G88" s="341"/>
      <c r="H88" s="341"/>
      <c r="I88" s="341"/>
    </row>
    <row r="89" spans="2:9" s="415" customFormat="1" ht="15.75" customHeight="1">
      <c r="B89" s="341"/>
      <c r="C89" s="341"/>
      <c r="D89" s="341"/>
      <c r="E89" s="341"/>
      <c r="F89" s="341"/>
      <c r="G89" s="341"/>
      <c r="H89" s="341"/>
      <c r="I89" s="341"/>
    </row>
    <row r="90" spans="2:9" s="415" customFormat="1" ht="15.75" customHeight="1">
      <c r="B90" s="341"/>
      <c r="C90" s="341"/>
      <c r="D90" s="341"/>
      <c r="E90" s="341"/>
      <c r="F90" s="341"/>
      <c r="G90" s="341"/>
      <c r="H90" s="341"/>
      <c r="I90" s="341"/>
    </row>
    <row r="91" spans="2:9" s="415" customFormat="1" ht="15.75" customHeight="1">
      <c r="B91" s="341"/>
      <c r="C91" s="341"/>
      <c r="D91" s="341"/>
      <c r="E91" s="341"/>
      <c r="F91" s="341"/>
      <c r="G91" s="341"/>
      <c r="H91" s="341"/>
      <c r="I91" s="341"/>
    </row>
    <row r="92" spans="2:9" s="415" customFormat="1" ht="15.75" customHeight="1">
      <c r="B92" s="341"/>
      <c r="C92" s="341"/>
      <c r="D92" s="341"/>
      <c r="E92" s="341"/>
      <c r="F92" s="341"/>
      <c r="G92" s="341"/>
      <c r="H92" s="341"/>
      <c r="I92" s="341"/>
    </row>
    <row r="93" spans="2:9" s="415" customFormat="1" ht="15.75" customHeight="1">
      <c r="B93" s="341"/>
      <c r="C93" s="341"/>
      <c r="D93" s="341"/>
      <c r="E93" s="341"/>
      <c r="F93" s="341"/>
      <c r="G93" s="341"/>
      <c r="H93" s="341"/>
      <c r="I93" s="341"/>
    </row>
    <row r="94" spans="2:9" s="415" customFormat="1" ht="15.75" customHeight="1">
      <c r="B94" s="341"/>
      <c r="C94" s="341"/>
      <c r="D94" s="341"/>
      <c r="E94" s="341"/>
      <c r="F94" s="341"/>
      <c r="G94" s="341"/>
      <c r="H94" s="341"/>
      <c r="I94" s="341"/>
    </row>
    <row r="95" spans="2:9" s="415" customFormat="1" ht="15.75" customHeight="1">
      <c r="B95" s="341"/>
      <c r="C95" s="341"/>
      <c r="D95" s="341"/>
      <c r="E95" s="341"/>
      <c r="F95" s="341"/>
      <c r="G95" s="341"/>
      <c r="H95" s="341"/>
      <c r="I95" s="341"/>
    </row>
    <row r="96" spans="2:9" s="415" customFormat="1" ht="15.75" customHeight="1">
      <c r="B96" s="341"/>
      <c r="C96" s="341"/>
      <c r="D96" s="341"/>
      <c r="E96" s="341"/>
      <c r="F96" s="341"/>
      <c r="G96" s="341"/>
      <c r="H96" s="341"/>
      <c r="I96" s="341"/>
    </row>
    <row r="97" spans="2:9" s="415" customFormat="1" ht="15.75" customHeight="1">
      <c r="B97" s="341"/>
      <c r="C97" s="341"/>
      <c r="D97" s="341"/>
      <c r="E97" s="341"/>
      <c r="F97" s="341"/>
      <c r="G97" s="341"/>
      <c r="H97" s="341"/>
      <c r="I97" s="341"/>
    </row>
    <row r="98" spans="2:9" s="415" customFormat="1" ht="15.75" customHeight="1">
      <c r="B98" s="341"/>
      <c r="C98" s="341"/>
      <c r="D98" s="341"/>
      <c r="E98" s="341"/>
      <c r="F98" s="341"/>
      <c r="G98" s="341"/>
      <c r="H98" s="341"/>
      <c r="I98" s="341"/>
    </row>
    <row r="99" spans="2:9" s="415" customFormat="1" ht="15.75" customHeight="1">
      <c r="B99" s="341"/>
      <c r="C99" s="341"/>
      <c r="D99" s="341"/>
      <c r="E99" s="341"/>
      <c r="F99" s="341"/>
      <c r="G99" s="341"/>
      <c r="H99" s="341"/>
      <c r="I99" s="341"/>
    </row>
    <row r="100" spans="2:9" s="415" customFormat="1" ht="15.75" customHeight="1">
      <c r="B100" s="341"/>
      <c r="C100" s="341"/>
      <c r="D100" s="341"/>
      <c r="E100" s="341"/>
      <c r="F100" s="341"/>
      <c r="G100" s="341"/>
      <c r="H100" s="341"/>
      <c r="I100" s="341"/>
    </row>
    <row r="101" spans="2:9" s="415" customFormat="1" ht="15.75" customHeight="1">
      <c r="B101" s="341"/>
      <c r="C101" s="341"/>
      <c r="D101" s="341"/>
      <c r="E101" s="341"/>
      <c r="F101" s="341"/>
      <c r="G101" s="341"/>
      <c r="H101" s="341"/>
      <c r="I101" s="341"/>
    </row>
    <row r="102" spans="2:9" s="415" customFormat="1" ht="15.75" customHeight="1">
      <c r="B102" s="341"/>
      <c r="C102" s="341"/>
      <c r="D102" s="341"/>
      <c r="E102" s="341"/>
      <c r="F102" s="341"/>
      <c r="G102" s="341"/>
      <c r="H102" s="341"/>
      <c r="I102" s="341"/>
    </row>
    <row r="103" spans="2:9" s="415" customFormat="1" ht="15.75" customHeight="1">
      <c r="B103" s="341"/>
      <c r="C103" s="341"/>
      <c r="D103" s="341"/>
      <c r="E103" s="341"/>
      <c r="F103" s="341"/>
      <c r="G103" s="341"/>
      <c r="H103" s="341"/>
      <c r="I103" s="341"/>
    </row>
    <row r="104" spans="2:9" s="415" customFormat="1" ht="15.75" customHeight="1">
      <c r="B104" s="341"/>
      <c r="C104" s="341"/>
      <c r="D104" s="341"/>
      <c r="E104" s="341"/>
      <c r="F104" s="341"/>
      <c r="G104" s="341"/>
      <c r="H104" s="341"/>
      <c r="I104" s="341"/>
    </row>
    <row r="105" spans="2:9" s="415" customFormat="1" ht="15.75" customHeight="1">
      <c r="B105" s="341"/>
      <c r="C105" s="341"/>
      <c r="D105" s="341"/>
      <c r="E105" s="341"/>
      <c r="F105" s="341"/>
      <c r="G105" s="341"/>
      <c r="H105" s="341"/>
      <c r="I105" s="341"/>
    </row>
    <row r="106" spans="2:9" s="415" customFormat="1" ht="15.75" customHeight="1">
      <c r="B106" s="341"/>
      <c r="C106" s="341"/>
      <c r="D106" s="341"/>
      <c r="E106" s="341"/>
      <c r="F106" s="341"/>
      <c r="G106" s="341"/>
      <c r="H106" s="341"/>
      <c r="I106" s="341"/>
    </row>
    <row r="107" spans="2:9" s="415" customFormat="1" ht="15.75" customHeight="1">
      <c r="B107" s="341"/>
      <c r="C107" s="341"/>
      <c r="D107" s="341"/>
      <c r="E107" s="341"/>
      <c r="F107" s="341"/>
      <c r="G107" s="341"/>
      <c r="H107" s="341"/>
      <c r="I107" s="341"/>
    </row>
    <row r="108" spans="2:9" s="415" customFormat="1" ht="15.75" customHeight="1">
      <c r="B108" s="341"/>
      <c r="C108" s="341"/>
      <c r="D108" s="341"/>
      <c r="E108" s="341"/>
      <c r="F108" s="341"/>
      <c r="G108" s="341"/>
      <c r="H108" s="341"/>
      <c r="I108" s="341"/>
    </row>
    <row r="109" spans="2:9" s="415" customFormat="1" ht="15.75" customHeight="1">
      <c r="B109" s="341"/>
      <c r="C109" s="341"/>
      <c r="D109" s="341"/>
      <c r="E109" s="341"/>
      <c r="F109" s="341"/>
      <c r="G109" s="341"/>
      <c r="H109" s="341"/>
      <c r="I109" s="341"/>
    </row>
    <row r="110" spans="2:9" s="415" customFormat="1" ht="15.75" customHeight="1">
      <c r="B110" s="341"/>
      <c r="C110" s="341"/>
      <c r="D110" s="341"/>
      <c r="E110" s="341"/>
      <c r="F110" s="341"/>
      <c r="G110" s="341"/>
      <c r="H110" s="341"/>
      <c r="I110" s="341"/>
    </row>
    <row r="111" spans="2:9" s="415" customFormat="1" ht="15.75" customHeight="1">
      <c r="B111" s="341"/>
      <c r="C111" s="341"/>
      <c r="D111" s="341"/>
      <c r="E111" s="341"/>
      <c r="F111" s="341"/>
      <c r="G111" s="341"/>
      <c r="H111" s="341"/>
      <c r="I111" s="341"/>
    </row>
    <row r="112" spans="2:9" s="415" customFormat="1" ht="15.75" customHeight="1">
      <c r="B112" s="341"/>
      <c r="C112" s="341"/>
      <c r="D112" s="341"/>
      <c r="E112" s="341"/>
      <c r="F112" s="341"/>
      <c r="G112" s="341"/>
      <c r="H112" s="341"/>
      <c r="I112" s="341"/>
    </row>
    <row r="113" spans="2:9" s="415" customFormat="1" ht="15.75" customHeight="1">
      <c r="B113" s="341"/>
      <c r="C113" s="341"/>
      <c r="D113" s="341"/>
      <c r="E113" s="341"/>
      <c r="F113" s="341"/>
      <c r="G113" s="341"/>
      <c r="H113" s="341"/>
      <c r="I113" s="341"/>
    </row>
    <row r="114" spans="2:9" s="415" customFormat="1" ht="15.75" customHeight="1">
      <c r="B114" s="341"/>
      <c r="C114" s="341"/>
      <c r="D114" s="341"/>
      <c r="E114" s="341"/>
      <c r="F114" s="341"/>
      <c r="G114" s="341"/>
      <c r="H114" s="341"/>
      <c r="I114" s="341"/>
    </row>
    <row r="115" spans="2:9" s="415" customFormat="1" ht="15.75" customHeight="1">
      <c r="B115" s="341"/>
      <c r="C115" s="341"/>
      <c r="D115" s="341"/>
      <c r="E115" s="341"/>
      <c r="F115" s="341"/>
      <c r="G115" s="341"/>
      <c r="H115" s="341"/>
      <c r="I115" s="341"/>
    </row>
    <row r="116" spans="2:9" s="415" customFormat="1" ht="15.75" customHeight="1">
      <c r="B116" s="341"/>
      <c r="C116" s="341"/>
      <c r="D116" s="341"/>
      <c r="E116" s="341"/>
      <c r="F116" s="341"/>
      <c r="G116" s="341"/>
      <c r="H116" s="341"/>
      <c r="I116" s="341"/>
    </row>
    <row r="117" spans="2:9" s="415" customFormat="1" ht="15.75" customHeight="1">
      <c r="B117" s="341"/>
      <c r="C117" s="341"/>
      <c r="D117" s="341"/>
      <c r="E117" s="341"/>
      <c r="F117" s="341"/>
      <c r="G117" s="341"/>
      <c r="H117" s="341"/>
      <c r="I117" s="341"/>
    </row>
    <row r="118" spans="2:9" s="415" customFormat="1" ht="15.75" customHeight="1">
      <c r="B118" s="341"/>
      <c r="C118" s="341"/>
      <c r="D118" s="341"/>
      <c r="E118" s="341"/>
      <c r="F118" s="341"/>
      <c r="G118" s="341"/>
      <c r="H118" s="341"/>
      <c r="I118" s="341"/>
    </row>
    <row r="119" spans="2:9" s="415" customFormat="1" ht="15.75" customHeight="1">
      <c r="B119" s="341"/>
      <c r="C119" s="341"/>
      <c r="D119" s="341"/>
      <c r="E119" s="341"/>
      <c r="F119" s="341"/>
      <c r="G119" s="341"/>
      <c r="H119" s="341"/>
      <c r="I119" s="341"/>
    </row>
    <row r="120" spans="2:9" s="415" customFormat="1" ht="15.75" customHeight="1">
      <c r="B120" s="341"/>
      <c r="C120" s="341"/>
      <c r="D120" s="341"/>
      <c r="E120" s="341"/>
      <c r="F120" s="341"/>
      <c r="G120" s="341"/>
      <c r="H120" s="341"/>
      <c r="I120" s="341"/>
    </row>
    <row r="121" spans="2:9" s="415" customFormat="1" ht="15.75" customHeight="1">
      <c r="B121" s="341"/>
      <c r="C121" s="341"/>
      <c r="D121" s="341"/>
      <c r="E121" s="341"/>
      <c r="F121" s="341"/>
      <c r="G121" s="341"/>
      <c r="H121" s="341"/>
      <c r="I121" s="341"/>
    </row>
    <row r="122" spans="2:9" s="415" customFormat="1" ht="15.75" customHeight="1">
      <c r="B122" s="341"/>
      <c r="C122" s="341"/>
      <c r="D122" s="341"/>
      <c r="E122" s="341"/>
      <c r="F122" s="341"/>
      <c r="G122" s="341"/>
      <c r="H122" s="341"/>
      <c r="I122" s="341"/>
    </row>
    <row r="123" spans="2:9" s="415" customFormat="1" ht="15.75" customHeight="1">
      <c r="B123" s="341"/>
      <c r="C123" s="341"/>
      <c r="D123" s="341"/>
      <c r="E123" s="341"/>
      <c r="F123" s="341"/>
      <c r="G123" s="341"/>
      <c r="H123" s="341"/>
      <c r="I123" s="341"/>
    </row>
    <row r="124" spans="2:9" s="415" customFormat="1" ht="15.75" customHeight="1">
      <c r="B124" s="341"/>
      <c r="C124" s="341"/>
      <c r="D124" s="341"/>
      <c r="E124" s="341"/>
      <c r="F124" s="341"/>
      <c r="G124" s="341"/>
      <c r="H124" s="341"/>
      <c r="I124" s="341"/>
    </row>
    <row r="125" spans="2:9" s="415" customFormat="1" ht="15.75" customHeight="1">
      <c r="B125" s="341"/>
      <c r="C125" s="341"/>
      <c r="D125" s="341"/>
      <c r="E125" s="341"/>
      <c r="F125" s="341"/>
      <c r="G125" s="341"/>
      <c r="H125" s="341"/>
      <c r="I125" s="341"/>
    </row>
    <row r="126" spans="2:9" s="415" customFormat="1" ht="15.75" customHeight="1">
      <c r="B126" s="341"/>
      <c r="C126" s="341"/>
      <c r="D126" s="341"/>
      <c r="E126" s="341"/>
      <c r="F126" s="341"/>
      <c r="G126" s="341"/>
      <c r="H126" s="341"/>
      <c r="I126" s="341"/>
    </row>
    <row r="127" spans="2:9" s="415" customFormat="1" ht="15.75" customHeight="1">
      <c r="B127" s="341"/>
      <c r="C127" s="341"/>
      <c r="D127" s="341"/>
      <c r="E127" s="341"/>
      <c r="F127" s="341"/>
      <c r="G127" s="341"/>
      <c r="H127" s="341"/>
      <c r="I127" s="341"/>
    </row>
    <row r="128" spans="2:9" s="415" customFormat="1" ht="15.75" customHeight="1">
      <c r="B128" s="341"/>
      <c r="C128" s="341"/>
      <c r="D128" s="341"/>
      <c r="E128" s="341"/>
      <c r="F128" s="341"/>
      <c r="G128" s="341"/>
      <c r="H128" s="341"/>
      <c r="I128" s="341"/>
    </row>
    <row r="129" spans="2:9" s="415" customFormat="1" ht="15.75" customHeight="1">
      <c r="B129" s="341"/>
      <c r="C129" s="341"/>
      <c r="D129" s="341"/>
      <c r="E129" s="341"/>
      <c r="F129" s="341"/>
      <c r="G129" s="341"/>
      <c r="H129" s="341"/>
      <c r="I129" s="341"/>
    </row>
    <row r="130" spans="2:9" s="415" customFormat="1" ht="15.75" customHeight="1">
      <c r="B130" s="341"/>
      <c r="C130" s="341"/>
      <c r="D130" s="341"/>
      <c r="E130" s="341"/>
      <c r="F130" s="341"/>
      <c r="G130" s="341"/>
      <c r="H130" s="341"/>
      <c r="I130" s="341"/>
    </row>
    <row r="131" spans="2:9" s="415" customFormat="1" ht="15.75" customHeight="1">
      <c r="B131" s="341"/>
      <c r="C131" s="341"/>
      <c r="D131" s="341"/>
      <c r="E131" s="341"/>
      <c r="F131" s="341"/>
      <c r="G131" s="341"/>
      <c r="H131" s="341"/>
      <c r="I131" s="341"/>
    </row>
    <row r="132" spans="2:9" s="415" customFormat="1" ht="15.75" customHeight="1">
      <c r="B132" s="341"/>
      <c r="C132" s="341"/>
      <c r="D132" s="341"/>
      <c r="E132" s="341"/>
      <c r="F132" s="341"/>
      <c r="G132" s="341"/>
      <c r="H132" s="341"/>
      <c r="I132" s="341"/>
    </row>
    <row r="133" spans="2:9" s="415" customFormat="1" ht="15.75" customHeight="1">
      <c r="B133" s="341"/>
      <c r="C133" s="341"/>
      <c r="D133" s="341"/>
      <c r="E133" s="341"/>
      <c r="F133" s="341"/>
      <c r="G133" s="341"/>
      <c r="H133" s="341"/>
      <c r="I133" s="341"/>
    </row>
    <row r="134" spans="2:9" s="415" customFormat="1" ht="15.75" customHeight="1">
      <c r="B134" s="341"/>
      <c r="C134" s="341"/>
      <c r="D134" s="341"/>
      <c r="E134" s="341"/>
      <c r="F134" s="341"/>
      <c r="G134" s="341"/>
      <c r="H134" s="341"/>
      <c r="I134" s="341"/>
    </row>
    <row r="135" spans="2:9" s="415" customFormat="1" ht="15.75" customHeight="1">
      <c r="B135" s="341"/>
      <c r="C135" s="341"/>
      <c r="D135" s="341"/>
      <c r="E135" s="341"/>
      <c r="F135" s="341"/>
      <c r="G135" s="341"/>
      <c r="H135" s="341"/>
      <c r="I135" s="341"/>
    </row>
    <row r="136" spans="2:9" s="415" customFormat="1" ht="15.75" customHeight="1">
      <c r="B136" s="341"/>
      <c r="C136" s="341"/>
      <c r="D136" s="341"/>
      <c r="E136" s="341"/>
      <c r="F136" s="341"/>
      <c r="G136" s="341"/>
      <c r="H136" s="341"/>
      <c r="I136" s="341"/>
    </row>
    <row r="137" spans="2:9" s="415" customFormat="1" ht="15.75" customHeight="1">
      <c r="B137" s="341"/>
      <c r="C137" s="341"/>
      <c r="D137" s="341"/>
      <c r="E137" s="341"/>
      <c r="F137" s="341"/>
      <c r="G137" s="341"/>
      <c r="H137" s="341"/>
      <c r="I137" s="341"/>
    </row>
    <row r="138" spans="2:9" s="415" customFormat="1" ht="15.75" customHeight="1">
      <c r="B138" s="341"/>
      <c r="C138" s="341"/>
      <c r="D138" s="341"/>
      <c r="E138" s="341"/>
      <c r="F138" s="341"/>
      <c r="G138" s="341"/>
      <c r="H138" s="341"/>
      <c r="I138" s="341"/>
    </row>
    <row r="139" spans="2:9" s="415" customFormat="1" ht="15.75" customHeight="1">
      <c r="B139" s="341"/>
      <c r="C139" s="341"/>
      <c r="D139" s="341"/>
      <c r="E139" s="341"/>
      <c r="F139" s="341"/>
      <c r="G139" s="341"/>
      <c r="H139" s="341"/>
      <c r="I139" s="341"/>
    </row>
    <row r="140" spans="2:9" s="415" customFormat="1" ht="15.75" customHeight="1">
      <c r="B140" s="341"/>
      <c r="C140" s="341"/>
      <c r="D140" s="341"/>
      <c r="E140" s="341"/>
      <c r="F140" s="341"/>
      <c r="G140" s="341"/>
      <c r="H140" s="341"/>
      <c r="I140" s="341"/>
    </row>
    <row r="141" spans="2:9" s="415" customFormat="1" ht="15.75" customHeight="1">
      <c r="B141" s="341"/>
      <c r="C141" s="341"/>
      <c r="D141" s="341"/>
      <c r="E141" s="341"/>
      <c r="F141" s="341"/>
      <c r="G141" s="341"/>
      <c r="H141" s="341"/>
      <c r="I141" s="341"/>
    </row>
    <row r="142" spans="2:9" s="415" customFormat="1" ht="15.75" customHeight="1">
      <c r="B142" s="341"/>
      <c r="C142" s="341"/>
      <c r="D142" s="341"/>
      <c r="E142" s="341"/>
      <c r="F142" s="341"/>
      <c r="G142" s="341"/>
      <c r="H142" s="341"/>
      <c r="I142" s="341"/>
    </row>
    <row r="143" spans="2:9" s="415" customFormat="1" ht="15.75" customHeight="1">
      <c r="B143" s="341"/>
      <c r="C143" s="341"/>
      <c r="D143" s="341"/>
      <c r="E143" s="341"/>
      <c r="F143" s="341"/>
      <c r="G143" s="341"/>
      <c r="H143" s="341"/>
      <c r="I143" s="341"/>
    </row>
    <row r="144" spans="2:9" s="415" customFormat="1" ht="15.75" customHeight="1">
      <c r="B144" s="341"/>
      <c r="C144" s="341"/>
      <c r="D144" s="341"/>
      <c r="E144" s="341"/>
      <c r="F144" s="341"/>
      <c r="G144" s="341"/>
      <c r="H144" s="341"/>
      <c r="I144" s="341"/>
    </row>
    <row r="145" spans="2:9" s="415" customFormat="1" ht="15.75" customHeight="1">
      <c r="B145" s="341"/>
      <c r="C145" s="341"/>
      <c r="D145" s="341"/>
      <c r="E145" s="341"/>
      <c r="F145" s="341"/>
      <c r="G145" s="341"/>
      <c r="H145" s="341"/>
      <c r="I145" s="341"/>
    </row>
    <row r="146" spans="2:9" s="415" customFormat="1" ht="15.75" customHeight="1">
      <c r="B146" s="341"/>
      <c r="C146" s="341"/>
      <c r="D146" s="341"/>
      <c r="E146" s="341"/>
      <c r="F146" s="341"/>
      <c r="G146" s="341"/>
      <c r="H146" s="341"/>
      <c r="I146" s="341"/>
    </row>
    <row r="147" spans="2:9" s="415" customFormat="1" ht="15.75" customHeight="1">
      <c r="B147" s="341"/>
      <c r="C147" s="341"/>
      <c r="D147" s="341"/>
      <c r="E147" s="341"/>
      <c r="F147" s="341"/>
      <c r="G147" s="341"/>
      <c r="H147" s="341"/>
      <c r="I147" s="341"/>
    </row>
    <row r="148" spans="2:9" s="415" customFormat="1" ht="15.75" customHeight="1">
      <c r="B148" s="341"/>
      <c r="C148" s="341"/>
      <c r="D148" s="341"/>
      <c r="E148" s="341"/>
      <c r="F148" s="341"/>
      <c r="G148" s="341"/>
      <c r="H148" s="341"/>
      <c r="I148" s="341"/>
    </row>
    <row r="149" spans="2:9" s="415" customFormat="1" ht="15.75" customHeight="1">
      <c r="B149" s="341"/>
      <c r="C149" s="341"/>
      <c r="D149" s="341"/>
      <c r="E149" s="341"/>
      <c r="F149" s="341"/>
      <c r="G149" s="341"/>
      <c r="H149" s="341"/>
      <c r="I149" s="341"/>
    </row>
    <row r="150" spans="2:9" s="415" customFormat="1" ht="15.75" customHeight="1">
      <c r="B150" s="341"/>
      <c r="C150" s="341"/>
      <c r="D150" s="341"/>
      <c r="E150" s="341"/>
      <c r="F150" s="341"/>
      <c r="G150" s="341"/>
      <c r="H150" s="341"/>
      <c r="I150" s="341"/>
    </row>
    <row r="151" spans="2:9" s="415" customFormat="1" ht="15.75" customHeight="1">
      <c r="B151" s="341"/>
      <c r="C151" s="341"/>
      <c r="D151" s="341"/>
      <c r="E151" s="341"/>
      <c r="F151" s="341"/>
      <c r="G151" s="341"/>
      <c r="H151" s="341"/>
      <c r="I151" s="341"/>
    </row>
    <row r="152" spans="2:9" s="415" customFormat="1" ht="15.75" customHeight="1">
      <c r="B152" s="341"/>
      <c r="C152" s="341"/>
      <c r="D152" s="341"/>
      <c r="E152" s="341"/>
      <c r="F152" s="341"/>
      <c r="G152" s="341"/>
      <c r="H152" s="341"/>
      <c r="I152" s="341"/>
    </row>
    <row r="153" spans="2:9" s="415" customFormat="1" ht="15.75" customHeight="1">
      <c r="B153" s="341"/>
      <c r="C153" s="341"/>
      <c r="D153" s="341"/>
      <c r="E153" s="341"/>
      <c r="F153" s="341"/>
      <c r="G153" s="341"/>
      <c r="H153" s="341"/>
      <c r="I153" s="341"/>
    </row>
    <row r="154" spans="2:9" s="415" customFormat="1" ht="15.75" customHeight="1">
      <c r="B154" s="341"/>
      <c r="C154" s="341"/>
      <c r="D154" s="341"/>
      <c r="E154" s="341"/>
      <c r="F154" s="341"/>
      <c r="G154" s="341"/>
      <c r="H154" s="341"/>
      <c r="I154" s="341"/>
    </row>
    <row r="155" spans="2:9" s="415" customFormat="1" ht="15.75" customHeight="1">
      <c r="B155" s="341"/>
      <c r="C155" s="341"/>
      <c r="D155" s="341"/>
      <c r="E155" s="341"/>
      <c r="F155" s="341"/>
      <c r="G155" s="341"/>
      <c r="H155" s="341"/>
      <c r="I155" s="341"/>
    </row>
    <row r="156" spans="2:9" s="415" customFormat="1" ht="15.75" customHeight="1">
      <c r="B156" s="341"/>
      <c r="C156" s="341"/>
      <c r="D156" s="341"/>
      <c r="E156" s="341"/>
      <c r="F156" s="341"/>
      <c r="G156" s="341"/>
      <c r="H156" s="341"/>
      <c r="I156" s="341"/>
    </row>
    <row r="157" spans="2:9" s="415" customFormat="1" ht="15.75" customHeight="1">
      <c r="B157" s="341"/>
      <c r="C157" s="341"/>
      <c r="D157" s="341"/>
      <c r="E157" s="341"/>
      <c r="F157" s="341"/>
      <c r="G157" s="341"/>
      <c r="H157" s="341"/>
      <c r="I157" s="341"/>
    </row>
    <row r="158" spans="2:9" s="415" customFormat="1" ht="15.75" customHeight="1">
      <c r="B158" s="341"/>
      <c r="C158" s="341"/>
      <c r="D158" s="341"/>
      <c r="E158" s="341"/>
      <c r="F158" s="341"/>
      <c r="G158" s="341"/>
      <c r="H158" s="341"/>
      <c r="I158" s="341"/>
    </row>
    <row r="159" spans="2:9" s="415" customFormat="1" ht="15.75" customHeight="1">
      <c r="B159" s="341"/>
      <c r="C159" s="341"/>
      <c r="D159" s="341"/>
      <c r="E159" s="341"/>
      <c r="F159" s="341"/>
      <c r="G159" s="341"/>
      <c r="H159" s="341"/>
      <c r="I159" s="341"/>
    </row>
    <row r="160" spans="2:9" s="415" customFormat="1" ht="15.75" customHeight="1">
      <c r="B160" s="341"/>
      <c r="C160" s="341"/>
      <c r="D160" s="341"/>
      <c r="E160" s="341"/>
      <c r="F160" s="341"/>
      <c r="G160" s="341"/>
      <c r="H160" s="341"/>
      <c r="I160" s="341"/>
    </row>
    <row r="161" spans="2:9" s="415" customFormat="1" ht="15.75" customHeight="1">
      <c r="B161" s="341"/>
      <c r="C161" s="341"/>
      <c r="D161" s="341"/>
      <c r="E161" s="341"/>
      <c r="F161" s="341"/>
      <c r="G161" s="341"/>
      <c r="H161" s="341"/>
      <c r="I161" s="341"/>
    </row>
    <row r="162" spans="2:9" s="415" customFormat="1" ht="15.75" customHeight="1">
      <c r="B162" s="341"/>
      <c r="C162" s="341"/>
      <c r="D162" s="341"/>
      <c r="E162" s="341"/>
      <c r="F162" s="341"/>
      <c r="G162" s="341"/>
      <c r="H162" s="341"/>
      <c r="I162" s="341"/>
    </row>
    <row r="163" spans="2:9" s="415" customFormat="1" ht="15.75" customHeight="1">
      <c r="B163" s="341"/>
      <c r="C163" s="341"/>
      <c r="D163" s="341"/>
      <c r="E163" s="341"/>
      <c r="F163" s="341"/>
      <c r="G163" s="341"/>
      <c r="H163" s="341"/>
      <c r="I163" s="341"/>
    </row>
    <row r="164" spans="2:9" s="415" customFormat="1" ht="15.75" customHeight="1">
      <c r="B164" s="341"/>
      <c r="C164" s="341"/>
      <c r="D164" s="341"/>
      <c r="E164" s="341"/>
      <c r="F164" s="341"/>
      <c r="G164" s="341"/>
      <c r="H164" s="341"/>
      <c r="I164" s="341"/>
    </row>
    <row r="165" spans="2:9" s="415" customFormat="1" ht="15.75" customHeight="1">
      <c r="B165" s="341"/>
      <c r="C165" s="341"/>
      <c r="D165" s="341"/>
      <c r="E165" s="341"/>
      <c r="F165" s="341"/>
      <c r="G165" s="341"/>
      <c r="H165" s="341"/>
      <c r="I165" s="341"/>
    </row>
    <row r="166" spans="2:9" s="415" customFormat="1" ht="15.75" customHeight="1">
      <c r="B166" s="341"/>
      <c r="C166" s="341"/>
      <c r="D166" s="341"/>
      <c r="E166" s="341"/>
      <c r="F166" s="341"/>
      <c r="G166" s="341"/>
      <c r="H166" s="341"/>
      <c r="I166" s="341"/>
    </row>
    <row r="167" spans="2:9" s="415" customFormat="1" ht="15.75" customHeight="1">
      <c r="B167" s="341"/>
      <c r="C167" s="341"/>
      <c r="D167" s="341"/>
      <c r="E167" s="341"/>
      <c r="F167" s="341"/>
      <c r="G167" s="341"/>
      <c r="H167" s="341"/>
      <c r="I167" s="341"/>
    </row>
    <row r="168" spans="2:9" s="415" customFormat="1" ht="15.75" customHeight="1">
      <c r="B168" s="341"/>
      <c r="C168" s="341"/>
      <c r="D168" s="341"/>
      <c r="E168" s="341"/>
      <c r="F168" s="341"/>
      <c r="G168" s="341"/>
      <c r="H168" s="341"/>
      <c r="I168" s="341"/>
    </row>
    <row r="169" spans="2:9" s="415" customFormat="1" ht="15.75" customHeight="1">
      <c r="B169" s="341"/>
      <c r="C169" s="341"/>
      <c r="D169" s="341"/>
      <c r="E169" s="341"/>
      <c r="F169" s="341"/>
      <c r="G169" s="341"/>
      <c r="H169" s="341"/>
      <c r="I169" s="341"/>
    </row>
    <row r="170" spans="2:9" s="415" customFormat="1" ht="15.75" customHeight="1">
      <c r="B170" s="341"/>
      <c r="C170" s="341"/>
      <c r="D170" s="341"/>
      <c r="E170" s="341"/>
      <c r="F170" s="341"/>
      <c r="G170" s="341"/>
      <c r="H170" s="341"/>
      <c r="I170" s="341"/>
    </row>
    <row r="171" spans="2:9" s="415" customFormat="1" ht="15.75" customHeight="1">
      <c r="B171" s="341"/>
      <c r="C171" s="341"/>
      <c r="D171" s="341"/>
      <c r="E171" s="341"/>
      <c r="F171" s="341"/>
      <c r="G171" s="341"/>
      <c r="H171" s="341"/>
      <c r="I171" s="341"/>
    </row>
    <row r="172" spans="2:9" s="415" customFormat="1" ht="15.75" customHeight="1">
      <c r="B172" s="341"/>
      <c r="C172" s="341"/>
      <c r="D172" s="341"/>
      <c r="E172" s="341"/>
      <c r="F172" s="341"/>
      <c r="G172" s="341"/>
      <c r="H172" s="341"/>
      <c r="I172" s="341"/>
    </row>
    <row r="173" spans="2:9" s="415" customFormat="1" ht="15.75" customHeight="1">
      <c r="B173" s="341"/>
      <c r="C173" s="341"/>
      <c r="D173" s="341"/>
      <c r="E173" s="341"/>
      <c r="F173" s="341"/>
      <c r="G173" s="341"/>
      <c r="H173" s="341"/>
      <c r="I173" s="341"/>
    </row>
    <row r="174" spans="2:9" s="415" customFormat="1" ht="15.75" customHeight="1">
      <c r="B174" s="341"/>
      <c r="C174" s="341"/>
      <c r="D174" s="341"/>
      <c r="E174" s="341"/>
      <c r="F174" s="341"/>
      <c r="G174" s="341"/>
      <c r="H174" s="341"/>
      <c r="I174" s="341"/>
    </row>
    <row r="175" spans="2:9" s="415" customFormat="1" ht="15.75" customHeight="1">
      <c r="B175" s="341"/>
      <c r="C175" s="341"/>
      <c r="D175" s="341"/>
      <c r="E175" s="341"/>
      <c r="F175" s="341"/>
      <c r="G175" s="341"/>
      <c r="H175" s="341"/>
      <c r="I175" s="341"/>
    </row>
    <row r="176" spans="2:9" s="415" customFormat="1" ht="15.75" customHeight="1">
      <c r="B176" s="341"/>
      <c r="C176" s="341"/>
      <c r="D176" s="341"/>
      <c r="E176" s="341"/>
      <c r="F176" s="341"/>
      <c r="G176" s="341"/>
      <c r="H176" s="341"/>
      <c r="I176" s="341"/>
    </row>
    <row r="177" spans="2:9" s="415" customFormat="1" ht="15.75" customHeight="1">
      <c r="B177" s="341"/>
      <c r="C177" s="341"/>
      <c r="D177" s="341"/>
      <c r="E177" s="341"/>
      <c r="F177" s="341"/>
      <c r="G177" s="341"/>
      <c r="H177" s="341"/>
      <c r="I177" s="341"/>
    </row>
    <row r="178" spans="2:9" s="415" customFormat="1" ht="15.75" customHeight="1">
      <c r="B178" s="341"/>
      <c r="C178" s="341"/>
      <c r="D178" s="341"/>
      <c r="E178" s="341"/>
      <c r="F178" s="341"/>
      <c r="G178" s="341"/>
      <c r="H178" s="341"/>
      <c r="I178" s="341"/>
    </row>
    <row r="179" spans="2:9" s="415" customFormat="1" ht="15.75" customHeight="1">
      <c r="B179" s="341"/>
      <c r="C179" s="341"/>
      <c r="D179" s="341"/>
      <c r="E179" s="341"/>
      <c r="F179" s="341"/>
      <c r="G179" s="341"/>
      <c r="H179" s="341"/>
      <c r="I179" s="341"/>
    </row>
    <row r="180" spans="2:9" s="415" customFormat="1" ht="15.75" customHeight="1">
      <c r="B180" s="341"/>
      <c r="C180" s="341"/>
      <c r="D180" s="341"/>
      <c r="E180" s="341"/>
      <c r="F180" s="341"/>
      <c r="G180" s="341"/>
      <c r="H180" s="341"/>
      <c r="I180" s="341"/>
    </row>
    <row r="181" spans="2:9" s="415" customFormat="1" ht="15.75" customHeight="1">
      <c r="B181" s="341"/>
      <c r="C181" s="341"/>
      <c r="D181" s="341"/>
      <c r="E181" s="341"/>
      <c r="F181" s="341"/>
      <c r="G181" s="341"/>
      <c r="H181" s="341"/>
      <c r="I181" s="341"/>
    </row>
    <row r="182" spans="2:9" s="415" customFormat="1" ht="15.75" customHeight="1">
      <c r="B182" s="341"/>
      <c r="C182" s="341"/>
      <c r="D182" s="341"/>
      <c r="E182" s="341"/>
      <c r="F182" s="341"/>
      <c r="G182" s="341"/>
      <c r="H182" s="341"/>
      <c r="I182" s="341"/>
    </row>
    <row r="183" spans="2:9" s="415" customFormat="1" ht="15.75" customHeight="1">
      <c r="B183" s="341"/>
      <c r="C183" s="341"/>
      <c r="D183" s="341"/>
      <c r="E183" s="341"/>
      <c r="F183" s="341"/>
      <c r="G183" s="341"/>
      <c r="H183" s="341"/>
      <c r="I183" s="341"/>
    </row>
    <row r="184" spans="2:9" s="415" customFormat="1" ht="15.75" customHeight="1">
      <c r="B184" s="341"/>
      <c r="C184" s="341"/>
      <c r="D184" s="341"/>
      <c r="E184" s="341"/>
      <c r="F184" s="341"/>
      <c r="G184" s="341"/>
      <c r="H184" s="341"/>
      <c r="I184" s="341"/>
    </row>
    <row r="185" spans="2:9" s="415" customFormat="1" ht="15.75" customHeight="1">
      <c r="B185" s="341"/>
      <c r="C185" s="341"/>
      <c r="D185" s="341"/>
      <c r="E185" s="341"/>
      <c r="F185" s="341"/>
      <c r="G185" s="341"/>
      <c r="H185" s="341"/>
      <c r="I185" s="341"/>
    </row>
    <row r="186" spans="2:9" s="415" customFormat="1" ht="15.75" customHeight="1">
      <c r="B186" s="341"/>
      <c r="C186" s="341"/>
      <c r="D186" s="341"/>
      <c r="E186" s="341"/>
      <c r="F186" s="341"/>
      <c r="G186" s="341"/>
      <c r="H186" s="341"/>
      <c r="I186" s="341"/>
    </row>
    <row r="187" spans="2:9" s="415" customFormat="1" ht="15.75" customHeight="1">
      <c r="B187" s="341"/>
      <c r="C187" s="341"/>
      <c r="D187" s="341"/>
      <c r="E187" s="341"/>
      <c r="F187" s="341"/>
      <c r="G187" s="341"/>
      <c r="H187" s="341"/>
      <c r="I187" s="341"/>
    </row>
    <row r="188" spans="2:9" s="415" customFormat="1" ht="15.75" customHeight="1">
      <c r="B188" s="341"/>
      <c r="C188" s="341"/>
      <c r="D188" s="341"/>
      <c r="E188" s="341"/>
      <c r="F188" s="341"/>
      <c r="G188" s="341"/>
      <c r="H188" s="341"/>
      <c r="I188" s="341"/>
    </row>
    <row r="189" spans="2:9" s="415" customFormat="1" ht="15.75" customHeight="1">
      <c r="B189" s="341"/>
      <c r="C189" s="341"/>
      <c r="D189" s="341"/>
      <c r="E189" s="341"/>
      <c r="F189" s="341"/>
      <c r="G189" s="341"/>
      <c r="H189" s="341"/>
      <c r="I189" s="341"/>
    </row>
    <row r="190" spans="2:9" s="415" customFormat="1" ht="15.75" customHeight="1">
      <c r="B190" s="341"/>
      <c r="C190" s="341"/>
      <c r="D190" s="341"/>
      <c r="E190" s="341"/>
      <c r="F190" s="341"/>
      <c r="G190" s="341"/>
      <c r="H190" s="341"/>
      <c r="I190" s="341"/>
    </row>
    <row r="191" spans="2:9" s="415" customFormat="1" ht="15.75" customHeight="1">
      <c r="B191" s="341"/>
      <c r="C191" s="341"/>
      <c r="D191" s="341"/>
      <c r="E191" s="341"/>
      <c r="F191" s="341"/>
      <c r="G191" s="341"/>
      <c r="H191" s="341"/>
      <c r="I191" s="341"/>
    </row>
    <row r="192" spans="2:9" s="415" customFormat="1" ht="15.75" customHeight="1">
      <c r="B192" s="341"/>
      <c r="C192" s="341"/>
      <c r="D192" s="341"/>
      <c r="E192" s="341"/>
      <c r="F192" s="341"/>
      <c r="G192" s="341"/>
      <c r="H192" s="341"/>
      <c r="I192" s="341"/>
    </row>
    <row r="193" spans="2:9" s="415" customFormat="1" ht="15.75" customHeight="1">
      <c r="B193" s="341"/>
      <c r="C193" s="341"/>
      <c r="D193" s="341"/>
      <c r="E193" s="341"/>
      <c r="F193" s="341"/>
      <c r="G193" s="341"/>
      <c r="H193" s="341"/>
      <c r="I193" s="341"/>
    </row>
    <row r="194" spans="2:9" s="415" customFormat="1" ht="15.75" customHeight="1">
      <c r="B194" s="341"/>
      <c r="C194" s="341"/>
      <c r="D194" s="341"/>
      <c r="E194" s="341"/>
      <c r="F194" s="341"/>
      <c r="G194" s="341"/>
      <c r="H194" s="341"/>
      <c r="I194" s="341"/>
    </row>
    <row r="195" spans="2:9" s="415" customFormat="1" ht="15.75" customHeight="1">
      <c r="B195" s="341"/>
      <c r="C195" s="341"/>
      <c r="D195" s="341"/>
      <c r="E195" s="341"/>
      <c r="F195" s="341"/>
      <c r="G195" s="341"/>
      <c r="H195" s="341"/>
      <c r="I195" s="341"/>
    </row>
    <row r="196" spans="2:9" s="415" customFormat="1" ht="15.75" customHeight="1">
      <c r="B196" s="341"/>
      <c r="C196" s="341"/>
      <c r="D196" s="341"/>
      <c r="E196" s="341"/>
      <c r="F196" s="341"/>
      <c r="G196" s="341"/>
      <c r="H196" s="341"/>
      <c r="I196" s="341"/>
    </row>
    <row r="197" spans="2:9" s="415" customFormat="1" ht="15.75" customHeight="1">
      <c r="B197" s="341"/>
      <c r="C197" s="341"/>
      <c r="D197" s="341"/>
      <c r="E197" s="341"/>
      <c r="F197" s="341"/>
      <c r="G197" s="341"/>
      <c r="H197" s="341"/>
      <c r="I197" s="341"/>
    </row>
    <row r="198" spans="2:9" s="415" customFormat="1" ht="15.75" customHeight="1">
      <c r="B198" s="341"/>
      <c r="C198" s="341"/>
      <c r="D198" s="341"/>
      <c r="E198" s="341"/>
      <c r="F198" s="341"/>
      <c r="G198" s="341"/>
      <c r="H198" s="341"/>
      <c r="I198" s="341"/>
    </row>
    <row r="199" spans="2:9" s="415" customFormat="1" ht="15.75" customHeight="1">
      <c r="B199" s="341"/>
      <c r="C199" s="341"/>
      <c r="D199" s="341"/>
      <c r="E199" s="341"/>
      <c r="F199" s="341"/>
      <c r="G199" s="341"/>
      <c r="H199" s="341"/>
      <c r="I199" s="341"/>
    </row>
    <row r="200" spans="2:9" s="415" customFormat="1" ht="15.75" customHeight="1">
      <c r="B200" s="341"/>
      <c r="C200" s="341"/>
      <c r="D200" s="341"/>
      <c r="E200" s="341"/>
      <c r="F200" s="341"/>
      <c r="G200" s="341"/>
      <c r="H200" s="341"/>
      <c r="I200" s="341"/>
    </row>
    <row r="201" spans="2:9" s="415" customFormat="1" ht="15.75" customHeight="1">
      <c r="B201" s="341"/>
      <c r="C201" s="341"/>
      <c r="D201" s="341"/>
      <c r="E201" s="341"/>
      <c r="F201" s="341"/>
      <c r="G201" s="341"/>
      <c r="H201" s="341"/>
      <c r="I201" s="341"/>
    </row>
    <row r="202" spans="2:9" s="415" customFormat="1" ht="15.75" customHeight="1">
      <c r="B202" s="341"/>
      <c r="C202" s="341"/>
      <c r="D202" s="341"/>
      <c r="E202" s="341"/>
      <c r="F202" s="341"/>
      <c r="G202" s="341"/>
      <c r="H202" s="341"/>
      <c r="I202" s="341"/>
    </row>
    <row r="203" spans="2:9" s="415" customFormat="1" ht="15.75" customHeight="1">
      <c r="B203" s="341"/>
      <c r="C203" s="341"/>
      <c r="D203" s="341"/>
      <c r="E203" s="341"/>
      <c r="F203" s="341"/>
      <c r="G203" s="341"/>
      <c r="H203" s="341"/>
      <c r="I203" s="341"/>
    </row>
    <row r="204" spans="2:9" s="415" customFormat="1" ht="15.75" customHeight="1">
      <c r="B204" s="341"/>
      <c r="C204" s="341"/>
      <c r="D204" s="341"/>
      <c r="E204" s="341"/>
      <c r="F204" s="341"/>
      <c r="G204" s="341"/>
      <c r="H204" s="341"/>
      <c r="I204" s="341"/>
    </row>
    <row r="205" spans="2:9" s="415" customFormat="1" ht="15.75" customHeight="1">
      <c r="B205" s="341"/>
      <c r="C205" s="341"/>
      <c r="D205" s="341"/>
      <c r="E205" s="341"/>
      <c r="F205" s="341"/>
      <c r="G205" s="341"/>
      <c r="H205" s="341"/>
      <c r="I205" s="341"/>
    </row>
    <row r="206" spans="2:9" s="415" customFormat="1" ht="15.75" customHeight="1">
      <c r="B206" s="341"/>
      <c r="C206" s="341"/>
      <c r="D206" s="341"/>
      <c r="E206" s="341"/>
      <c r="F206" s="341"/>
      <c r="G206" s="341"/>
      <c r="H206" s="341"/>
      <c r="I206" s="341"/>
    </row>
    <row r="207" spans="2:9" s="415" customFormat="1" ht="15.75" customHeight="1">
      <c r="B207" s="341"/>
      <c r="C207" s="341"/>
      <c r="D207" s="341"/>
      <c r="E207" s="341"/>
      <c r="F207" s="341"/>
      <c r="G207" s="341"/>
      <c r="H207" s="341"/>
      <c r="I207" s="341"/>
    </row>
    <row r="208" spans="2:9" s="415" customFormat="1" ht="15.75" customHeight="1">
      <c r="B208" s="341"/>
      <c r="C208" s="341"/>
      <c r="D208" s="341"/>
      <c r="E208" s="341"/>
      <c r="F208" s="341"/>
      <c r="G208" s="341"/>
      <c r="H208" s="341"/>
      <c r="I208" s="341"/>
    </row>
    <row r="209" spans="2:9" s="415" customFormat="1" ht="15.75" customHeight="1">
      <c r="B209" s="341"/>
      <c r="C209" s="341"/>
      <c r="D209" s="341"/>
      <c r="E209" s="341"/>
      <c r="F209" s="341"/>
      <c r="G209" s="341"/>
      <c r="H209" s="341"/>
      <c r="I209" s="341"/>
    </row>
    <row r="210" spans="2:9" s="415" customFormat="1" ht="15.75" customHeight="1">
      <c r="B210" s="341"/>
      <c r="C210" s="341"/>
      <c r="D210" s="341"/>
      <c r="E210" s="341"/>
      <c r="F210" s="341"/>
      <c r="G210" s="341"/>
      <c r="H210" s="341"/>
      <c r="I210" s="341"/>
    </row>
    <row r="211" spans="2:9" s="415" customFormat="1" ht="15.75" customHeight="1">
      <c r="B211" s="341"/>
      <c r="C211" s="341"/>
      <c r="D211" s="341"/>
      <c r="E211" s="341"/>
      <c r="F211" s="341"/>
      <c r="G211" s="341"/>
      <c r="H211" s="341"/>
      <c r="I211" s="341"/>
    </row>
    <row r="212" spans="2:9" s="415" customFormat="1" ht="15.75" customHeight="1">
      <c r="B212" s="341"/>
      <c r="C212" s="341"/>
      <c r="D212" s="341"/>
      <c r="E212" s="341"/>
      <c r="F212" s="341"/>
      <c r="G212" s="341"/>
      <c r="H212" s="341"/>
      <c r="I212" s="341"/>
    </row>
    <row r="213" spans="2:9" s="415" customFormat="1" ht="15.75" customHeight="1">
      <c r="B213" s="341"/>
      <c r="C213" s="341"/>
      <c r="D213" s="341"/>
      <c r="E213" s="341"/>
      <c r="F213" s="341"/>
      <c r="G213" s="341"/>
      <c r="H213" s="341"/>
      <c r="I213" s="341"/>
    </row>
    <row r="214" spans="2:9" s="415" customFormat="1" ht="15.75" customHeight="1">
      <c r="B214" s="341"/>
      <c r="C214" s="341"/>
      <c r="D214" s="341"/>
      <c r="E214" s="341"/>
      <c r="F214" s="341"/>
      <c r="G214" s="341"/>
      <c r="H214" s="341"/>
      <c r="I214" s="341"/>
    </row>
    <row r="215" spans="2:9" s="415" customFormat="1" ht="15.75" customHeight="1">
      <c r="B215" s="341"/>
      <c r="C215" s="341"/>
      <c r="D215" s="341"/>
      <c r="E215" s="341"/>
      <c r="F215" s="341"/>
      <c r="G215" s="341"/>
      <c r="H215" s="341"/>
      <c r="I215" s="341"/>
    </row>
    <row r="216" spans="2:9" s="415" customFormat="1" ht="15.75" customHeight="1">
      <c r="B216" s="341"/>
      <c r="C216" s="341"/>
      <c r="D216" s="341"/>
      <c r="E216" s="341"/>
      <c r="F216" s="341"/>
      <c r="G216" s="341"/>
      <c r="H216" s="341"/>
      <c r="I216" s="341"/>
    </row>
    <row r="217" spans="2:9" s="415" customFormat="1" ht="15.75" customHeight="1">
      <c r="B217" s="341"/>
      <c r="C217" s="341"/>
      <c r="D217" s="341"/>
      <c r="E217" s="341"/>
      <c r="F217" s="341"/>
      <c r="G217" s="341"/>
      <c r="H217" s="341"/>
      <c r="I217" s="341"/>
    </row>
    <row r="218" spans="2:9" s="415" customFormat="1" ht="15.75" customHeight="1">
      <c r="B218" s="341"/>
      <c r="C218" s="341"/>
      <c r="D218" s="341"/>
      <c r="E218" s="341"/>
      <c r="F218" s="341"/>
      <c r="G218" s="341"/>
      <c r="H218" s="341"/>
      <c r="I218" s="341"/>
    </row>
    <row r="219" spans="2:9" s="415" customFormat="1" ht="15.75" customHeight="1">
      <c r="B219" s="341"/>
      <c r="C219" s="341"/>
      <c r="D219" s="341"/>
      <c r="E219" s="341"/>
      <c r="F219" s="341"/>
      <c r="G219" s="341"/>
      <c r="H219" s="341"/>
      <c r="I219" s="341"/>
    </row>
    <row r="220" spans="2:9" s="415" customFormat="1" ht="15.75" customHeight="1">
      <c r="B220" s="341"/>
      <c r="C220" s="341"/>
      <c r="D220" s="341"/>
      <c r="E220" s="341"/>
      <c r="F220" s="341"/>
      <c r="G220" s="341"/>
      <c r="H220" s="341"/>
      <c r="I220" s="341"/>
    </row>
    <row r="221" spans="2:9" s="415" customFormat="1" ht="15.75" customHeight="1">
      <c r="B221" s="341"/>
      <c r="C221" s="341"/>
      <c r="D221" s="341"/>
      <c r="E221" s="341"/>
      <c r="F221" s="341"/>
      <c r="G221" s="341"/>
      <c r="H221" s="341"/>
      <c r="I221" s="341"/>
    </row>
    <row r="222" spans="2:9" s="415" customFormat="1" ht="15.75" customHeight="1">
      <c r="B222" s="341"/>
      <c r="C222" s="341"/>
      <c r="D222" s="341"/>
      <c r="E222" s="341"/>
      <c r="F222" s="341"/>
      <c r="G222" s="341"/>
      <c r="H222" s="341"/>
      <c r="I222" s="341"/>
    </row>
    <row r="223" spans="2:9" s="415" customFormat="1" ht="15.75" customHeight="1">
      <c r="B223" s="341"/>
      <c r="C223" s="341"/>
      <c r="D223" s="341"/>
      <c r="E223" s="341"/>
      <c r="F223" s="341"/>
      <c r="G223" s="341"/>
      <c r="H223" s="341"/>
      <c r="I223" s="341"/>
    </row>
    <row r="224" spans="2:9" s="415" customFormat="1" ht="15.75" customHeight="1">
      <c r="B224" s="341"/>
      <c r="C224" s="341"/>
      <c r="D224" s="341"/>
      <c r="E224" s="341"/>
      <c r="F224" s="341"/>
      <c r="G224" s="341"/>
      <c r="H224" s="341"/>
      <c r="I224" s="341"/>
    </row>
    <row r="225" spans="2:9" s="415" customFormat="1" ht="15.75" customHeight="1">
      <c r="B225" s="341"/>
      <c r="C225" s="341"/>
      <c r="D225" s="341"/>
      <c r="E225" s="341"/>
      <c r="F225" s="341"/>
      <c r="G225" s="341"/>
      <c r="H225" s="341"/>
      <c r="I225" s="341"/>
    </row>
    <row r="226" spans="2:9" s="415" customFormat="1" ht="15.75" customHeight="1">
      <c r="B226" s="341"/>
      <c r="C226" s="341"/>
      <c r="D226" s="341"/>
      <c r="E226" s="341"/>
      <c r="F226" s="341"/>
      <c r="G226" s="341"/>
      <c r="H226" s="341"/>
      <c r="I226" s="341"/>
    </row>
    <row r="227" spans="2:9" s="415" customFormat="1" ht="15.75" customHeight="1">
      <c r="B227" s="341"/>
      <c r="C227" s="341"/>
      <c r="D227" s="341"/>
      <c r="E227" s="341"/>
      <c r="F227" s="341"/>
      <c r="G227" s="341"/>
      <c r="H227" s="341"/>
      <c r="I227" s="341"/>
    </row>
    <row r="228" spans="2:9" s="415" customFormat="1" ht="15.75" customHeight="1">
      <c r="B228" s="341"/>
      <c r="C228" s="341"/>
      <c r="D228" s="341"/>
      <c r="E228" s="341"/>
      <c r="F228" s="341"/>
      <c r="G228" s="341"/>
      <c r="H228" s="341"/>
      <c r="I228" s="341"/>
    </row>
    <row r="229" spans="2:9" s="415" customFormat="1" ht="15.75" customHeight="1">
      <c r="B229" s="341"/>
      <c r="C229" s="341"/>
      <c r="D229" s="341"/>
      <c r="E229" s="341"/>
      <c r="F229" s="341"/>
      <c r="G229" s="341"/>
      <c r="H229" s="341"/>
      <c r="I229" s="341"/>
    </row>
    <row r="230" spans="2:9" s="415" customFormat="1" ht="15.75" customHeight="1">
      <c r="B230" s="341"/>
      <c r="C230" s="341"/>
      <c r="D230" s="341"/>
      <c r="E230" s="341"/>
      <c r="F230" s="341"/>
      <c r="G230" s="341"/>
      <c r="H230" s="341"/>
      <c r="I230" s="341"/>
    </row>
    <row r="231" spans="2:9" s="415" customFormat="1" ht="15.75" customHeight="1">
      <c r="B231" s="341"/>
      <c r="C231" s="341"/>
      <c r="D231" s="341"/>
      <c r="E231" s="341"/>
      <c r="F231" s="341"/>
      <c r="G231" s="341"/>
      <c r="H231" s="341"/>
      <c r="I231" s="341"/>
    </row>
    <row r="232" spans="2:9" s="415" customFormat="1" ht="15.75" customHeight="1">
      <c r="B232" s="341"/>
      <c r="C232" s="341"/>
      <c r="D232" s="341"/>
      <c r="E232" s="341"/>
      <c r="F232" s="341"/>
      <c r="G232" s="341"/>
      <c r="H232" s="341"/>
      <c r="I232" s="341"/>
    </row>
    <row r="233" spans="2:9" s="415" customFormat="1" ht="15.75" customHeight="1">
      <c r="B233" s="341"/>
      <c r="C233" s="341"/>
      <c r="D233" s="341"/>
      <c r="E233" s="341"/>
      <c r="F233" s="341"/>
      <c r="G233" s="341"/>
      <c r="H233" s="341"/>
      <c r="I233" s="341"/>
    </row>
    <row r="234" spans="2:9" s="415" customFormat="1" ht="15.75" customHeight="1">
      <c r="B234" s="341"/>
      <c r="C234" s="341"/>
      <c r="D234" s="341"/>
      <c r="E234" s="341"/>
      <c r="F234" s="341"/>
      <c r="G234" s="341"/>
      <c r="H234" s="341"/>
      <c r="I234" s="341"/>
    </row>
    <row r="235" spans="2:9" s="415" customFormat="1" ht="15.75" customHeight="1">
      <c r="B235" s="341"/>
      <c r="C235" s="341"/>
      <c r="D235" s="341"/>
      <c r="E235" s="341"/>
      <c r="F235" s="341"/>
      <c r="G235" s="341"/>
      <c r="H235" s="341"/>
      <c r="I235" s="341"/>
    </row>
    <row r="236" spans="2:9" s="415" customFormat="1" ht="15.75" customHeight="1">
      <c r="B236" s="341"/>
      <c r="C236" s="341"/>
      <c r="D236" s="341"/>
      <c r="E236" s="341"/>
      <c r="F236" s="341"/>
      <c r="G236" s="341"/>
      <c r="H236" s="341"/>
      <c r="I236" s="341"/>
    </row>
    <row r="237" spans="2:9" s="415" customFormat="1" ht="15.75" customHeight="1">
      <c r="B237" s="341"/>
      <c r="C237" s="341"/>
      <c r="D237" s="341"/>
      <c r="E237" s="341"/>
      <c r="F237" s="341"/>
      <c r="G237" s="341"/>
      <c r="H237" s="341"/>
      <c r="I237" s="341"/>
    </row>
    <row r="238" spans="2:9" s="415" customFormat="1" ht="15.75" customHeight="1">
      <c r="B238" s="341"/>
      <c r="C238" s="341"/>
      <c r="D238" s="341"/>
      <c r="E238" s="341"/>
      <c r="F238" s="341"/>
      <c r="G238" s="341"/>
      <c r="H238" s="341"/>
      <c r="I238" s="341"/>
    </row>
    <row r="239" spans="2:9" s="415" customFormat="1" ht="15.75" customHeight="1">
      <c r="B239" s="341"/>
      <c r="C239" s="341"/>
      <c r="D239" s="341"/>
      <c r="E239" s="341"/>
      <c r="F239" s="341"/>
      <c r="G239" s="341"/>
      <c r="H239" s="341"/>
      <c r="I239" s="341"/>
    </row>
    <row r="240" spans="2:9" s="415" customFormat="1" ht="15.75" customHeight="1">
      <c r="B240" s="341"/>
      <c r="C240" s="341"/>
      <c r="D240" s="341"/>
      <c r="E240" s="341"/>
      <c r="F240" s="341"/>
      <c r="G240" s="341"/>
      <c r="H240" s="341"/>
      <c r="I240" s="341"/>
    </row>
    <row r="241" spans="2:9" s="415" customFormat="1" ht="15.75" customHeight="1">
      <c r="B241" s="341"/>
      <c r="C241" s="341"/>
      <c r="D241" s="341"/>
      <c r="E241" s="341"/>
      <c r="F241" s="341"/>
      <c r="G241" s="341"/>
      <c r="H241" s="341"/>
      <c r="I241" s="341"/>
    </row>
    <row r="242" spans="2:9" s="415" customFormat="1" ht="15.75" customHeight="1">
      <c r="B242" s="341"/>
      <c r="C242" s="341"/>
      <c r="D242" s="341"/>
      <c r="E242" s="341"/>
      <c r="F242" s="341"/>
      <c r="G242" s="341"/>
      <c r="H242" s="341"/>
      <c r="I242" s="341"/>
    </row>
    <row r="243" spans="2:9" s="415" customFormat="1" ht="15.75" customHeight="1">
      <c r="B243" s="341"/>
      <c r="C243" s="341"/>
      <c r="D243" s="341"/>
      <c r="E243" s="341"/>
      <c r="F243" s="341"/>
      <c r="G243" s="341"/>
      <c r="H243" s="341"/>
      <c r="I243" s="341"/>
    </row>
    <row r="244" spans="2:9" s="415" customFormat="1" ht="15.75" customHeight="1">
      <c r="B244" s="341"/>
      <c r="C244" s="341"/>
      <c r="D244" s="341"/>
      <c r="E244" s="341"/>
      <c r="F244" s="341"/>
      <c r="G244" s="341"/>
      <c r="H244" s="341"/>
      <c r="I244" s="341"/>
    </row>
    <row r="245" spans="2:9" s="415" customFormat="1" ht="15.75" customHeight="1">
      <c r="B245" s="341"/>
      <c r="C245" s="341"/>
      <c r="D245" s="341"/>
      <c r="E245" s="341"/>
      <c r="F245" s="341"/>
      <c r="G245" s="341"/>
      <c r="H245" s="341"/>
      <c r="I245" s="341"/>
    </row>
    <row r="246" spans="2:9" s="415" customFormat="1" ht="15.75" customHeight="1">
      <c r="B246" s="341"/>
      <c r="C246" s="341"/>
      <c r="D246" s="341"/>
      <c r="E246" s="341"/>
      <c r="F246" s="341"/>
      <c r="G246" s="341"/>
      <c r="H246" s="341"/>
      <c r="I246" s="341"/>
    </row>
    <row r="247" spans="2:9" s="415" customFormat="1" ht="15.75" customHeight="1">
      <c r="B247" s="341"/>
      <c r="C247" s="341"/>
      <c r="D247" s="341"/>
      <c r="E247" s="341"/>
      <c r="F247" s="341"/>
      <c r="G247" s="341"/>
      <c r="H247" s="341"/>
      <c r="I247" s="341"/>
    </row>
    <row r="248" spans="2:9" s="415" customFormat="1" ht="15.75" customHeight="1">
      <c r="B248" s="341"/>
      <c r="C248" s="341"/>
      <c r="D248" s="341"/>
      <c r="E248" s="341"/>
      <c r="F248" s="341"/>
      <c r="G248" s="341"/>
      <c r="H248" s="341"/>
      <c r="I248" s="341"/>
    </row>
    <row r="249" spans="2:9" s="415" customFormat="1" ht="15.75" customHeight="1">
      <c r="B249" s="341"/>
      <c r="C249" s="341"/>
      <c r="D249" s="341"/>
      <c r="E249" s="341"/>
      <c r="F249" s="341"/>
      <c r="G249" s="341"/>
      <c r="H249" s="341"/>
      <c r="I249" s="341"/>
    </row>
    <row r="250" spans="2:9" s="415" customFormat="1" ht="15.75" customHeight="1">
      <c r="B250" s="341"/>
      <c r="C250" s="341"/>
      <c r="D250" s="341"/>
      <c r="E250" s="341"/>
      <c r="F250" s="341"/>
      <c r="G250" s="341"/>
      <c r="H250" s="341"/>
      <c r="I250" s="341"/>
    </row>
    <row r="251" spans="2:9" s="415" customFormat="1" ht="15.75" customHeight="1">
      <c r="B251" s="341"/>
      <c r="C251" s="341"/>
      <c r="D251" s="341"/>
      <c r="E251" s="341"/>
      <c r="F251" s="341"/>
      <c r="G251" s="341"/>
      <c r="H251" s="341"/>
      <c r="I251" s="341"/>
    </row>
    <row r="252" spans="2:9" s="415" customFormat="1" ht="15.75" customHeight="1">
      <c r="B252" s="341"/>
      <c r="C252" s="341"/>
      <c r="D252" s="341"/>
      <c r="E252" s="341"/>
      <c r="F252" s="341"/>
      <c r="G252" s="341"/>
      <c r="H252" s="341"/>
      <c r="I252" s="341"/>
    </row>
    <row r="253" spans="2:9" s="415" customFormat="1" ht="15.75" customHeight="1">
      <c r="B253" s="341"/>
      <c r="C253" s="341"/>
      <c r="D253" s="341"/>
      <c r="E253" s="341"/>
      <c r="F253" s="341"/>
      <c r="G253" s="341"/>
      <c r="H253" s="341"/>
      <c r="I253" s="341"/>
    </row>
    <row r="254" spans="2:9" s="415" customFormat="1" ht="15.75" customHeight="1">
      <c r="B254" s="341"/>
      <c r="C254" s="341"/>
      <c r="D254" s="341"/>
      <c r="E254" s="341"/>
      <c r="F254" s="341"/>
      <c r="G254" s="341"/>
      <c r="H254" s="341"/>
      <c r="I254" s="341"/>
    </row>
    <row r="255" spans="2:9" s="415" customFormat="1" ht="15.75" customHeight="1">
      <c r="B255" s="341"/>
      <c r="C255" s="341"/>
      <c r="D255" s="341"/>
      <c r="E255" s="341"/>
      <c r="F255" s="341"/>
      <c r="G255" s="341"/>
      <c r="H255" s="341"/>
      <c r="I255" s="341"/>
    </row>
    <row r="256" spans="2:9" s="415" customFormat="1" ht="15.75" customHeight="1">
      <c r="B256" s="341"/>
      <c r="C256" s="341"/>
      <c r="D256" s="341"/>
      <c r="E256" s="341"/>
      <c r="F256" s="341"/>
      <c r="G256" s="341"/>
      <c r="H256" s="341"/>
      <c r="I256" s="341"/>
    </row>
    <row r="257" spans="2:9" s="415" customFormat="1" ht="15.75" customHeight="1">
      <c r="B257" s="341"/>
      <c r="C257" s="341"/>
      <c r="D257" s="341"/>
      <c r="E257" s="341"/>
      <c r="F257" s="341"/>
      <c r="G257" s="341"/>
      <c r="H257" s="341"/>
      <c r="I257" s="341"/>
    </row>
    <row r="258" spans="2:9" s="415" customFormat="1" ht="15.75" customHeight="1">
      <c r="B258" s="341"/>
      <c r="C258" s="341"/>
      <c r="D258" s="341"/>
      <c r="E258" s="341"/>
      <c r="F258" s="341"/>
      <c r="G258" s="341"/>
      <c r="H258" s="341"/>
      <c r="I258" s="341"/>
    </row>
    <row r="259" spans="2:9" s="415" customFormat="1" ht="15.75" customHeight="1">
      <c r="B259" s="341"/>
      <c r="C259" s="341"/>
      <c r="D259" s="341"/>
      <c r="E259" s="341"/>
      <c r="F259" s="341"/>
      <c r="G259" s="341"/>
      <c r="H259" s="341"/>
      <c r="I259" s="341"/>
    </row>
    <row r="260" spans="2:9" s="415" customFormat="1" ht="15.75" customHeight="1">
      <c r="B260" s="341"/>
      <c r="C260" s="341"/>
      <c r="D260" s="341"/>
      <c r="E260" s="341"/>
      <c r="F260" s="341"/>
      <c r="G260" s="341"/>
      <c r="H260" s="341"/>
      <c r="I260" s="341"/>
    </row>
    <row r="261" spans="2:9" s="415" customFormat="1" ht="15.75" customHeight="1">
      <c r="B261" s="341"/>
      <c r="C261" s="341"/>
      <c r="D261" s="341"/>
      <c r="E261" s="341"/>
      <c r="F261" s="341"/>
      <c r="G261" s="341"/>
      <c r="H261" s="341"/>
      <c r="I261" s="341"/>
    </row>
    <row r="262" spans="2:9" s="415" customFormat="1" ht="15.75" customHeight="1">
      <c r="B262" s="341"/>
      <c r="C262" s="341"/>
      <c r="D262" s="341"/>
      <c r="E262" s="341"/>
      <c r="F262" s="341"/>
      <c r="G262" s="341"/>
      <c r="H262" s="341"/>
      <c r="I262" s="341"/>
    </row>
    <row r="263" spans="2:9" s="415" customFormat="1" ht="15.75" customHeight="1">
      <c r="B263" s="341"/>
      <c r="C263" s="341"/>
      <c r="D263" s="341"/>
      <c r="E263" s="341"/>
      <c r="F263" s="341"/>
      <c r="G263" s="341"/>
      <c r="H263" s="341"/>
      <c r="I263" s="341"/>
    </row>
    <row r="264" spans="2:9" s="415" customFormat="1" ht="15.75" customHeight="1">
      <c r="B264" s="341"/>
      <c r="C264" s="341"/>
      <c r="D264" s="341"/>
      <c r="E264" s="341"/>
      <c r="F264" s="341"/>
      <c r="G264" s="341"/>
      <c r="H264" s="341"/>
      <c r="I264" s="341"/>
    </row>
    <row r="265" spans="2:9" s="415" customFormat="1" ht="15.75" customHeight="1">
      <c r="B265" s="341"/>
      <c r="C265" s="341"/>
      <c r="D265" s="341"/>
      <c r="E265" s="341"/>
      <c r="F265" s="341"/>
      <c r="G265" s="341"/>
      <c r="H265" s="341"/>
      <c r="I265" s="341"/>
    </row>
    <row r="266" spans="2:9" s="415" customFormat="1" ht="15.75" customHeight="1">
      <c r="B266" s="341"/>
      <c r="C266" s="341"/>
      <c r="D266" s="341"/>
      <c r="E266" s="341"/>
      <c r="F266" s="341"/>
      <c r="G266" s="341"/>
      <c r="H266" s="341"/>
      <c r="I266" s="341"/>
    </row>
    <row r="267" spans="2:9" s="415" customFormat="1" ht="15.75" customHeight="1">
      <c r="B267" s="341"/>
      <c r="C267" s="341"/>
      <c r="D267" s="341"/>
      <c r="E267" s="341"/>
      <c r="F267" s="341"/>
      <c r="G267" s="341"/>
      <c r="H267" s="341"/>
      <c r="I267" s="341"/>
    </row>
    <row r="268" spans="2:9" s="415" customFormat="1" ht="15.75" customHeight="1">
      <c r="B268" s="341"/>
      <c r="C268" s="341"/>
      <c r="D268" s="341"/>
      <c r="E268" s="341"/>
      <c r="F268" s="341"/>
      <c r="G268" s="341"/>
      <c r="H268" s="341"/>
      <c r="I268" s="341"/>
    </row>
    <row r="269" spans="2:9" s="415" customFormat="1" ht="15.75" customHeight="1">
      <c r="B269" s="341"/>
      <c r="C269" s="341"/>
      <c r="D269" s="341"/>
      <c r="E269" s="341"/>
      <c r="F269" s="341"/>
      <c r="G269" s="341"/>
      <c r="H269" s="341"/>
      <c r="I269" s="341"/>
    </row>
    <row r="270" spans="2:9" s="415" customFormat="1" ht="15.75" customHeight="1">
      <c r="B270" s="341"/>
      <c r="C270" s="341"/>
      <c r="D270" s="341"/>
      <c r="E270" s="341"/>
      <c r="F270" s="341"/>
      <c r="G270" s="341"/>
      <c r="H270" s="341"/>
      <c r="I270" s="341"/>
    </row>
    <row r="271" spans="2:9" s="415" customFormat="1" ht="15.75" customHeight="1">
      <c r="B271" s="341"/>
      <c r="C271" s="341"/>
      <c r="D271" s="341"/>
      <c r="E271" s="341"/>
      <c r="F271" s="341"/>
      <c r="G271" s="341"/>
      <c r="H271" s="341"/>
      <c r="I271" s="341"/>
    </row>
    <row r="272" spans="2:9" s="415" customFormat="1" ht="15.75" customHeight="1">
      <c r="B272" s="341"/>
      <c r="C272" s="341"/>
      <c r="D272" s="341"/>
      <c r="E272" s="341"/>
      <c r="F272" s="341"/>
      <c r="G272" s="341"/>
      <c r="H272" s="341"/>
      <c r="I272" s="341"/>
    </row>
    <row r="273" spans="2:9" s="415" customFormat="1" ht="15.75" customHeight="1">
      <c r="B273" s="341"/>
      <c r="C273" s="341"/>
      <c r="D273" s="341"/>
      <c r="E273" s="341"/>
      <c r="F273" s="341"/>
      <c r="G273" s="341"/>
      <c r="H273" s="341"/>
      <c r="I273" s="341"/>
    </row>
    <row r="274" spans="2:9" s="415" customFormat="1" ht="15.75" customHeight="1">
      <c r="B274" s="341"/>
      <c r="C274" s="341"/>
      <c r="D274" s="341"/>
      <c r="E274" s="341"/>
      <c r="F274" s="341"/>
      <c r="G274" s="341"/>
      <c r="H274" s="341"/>
      <c r="I274" s="341"/>
    </row>
    <row r="275" spans="2:9" s="415" customFormat="1" ht="15.75" customHeight="1">
      <c r="B275" s="341"/>
      <c r="C275" s="341"/>
      <c r="D275" s="341"/>
      <c r="E275" s="341"/>
      <c r="F275" s="341"/>
      <c r="G275" s="341"/>
      <c r="H275" s="341"/>
      <c r="I275" s="341"/>
    </row>
    <row r="276" spans="2:9" s="415" customFormat="1" ht="15.75" customHeight="1">
      <c r="B276" s="341"/>
      <c r="C276" s="341"/>
      <c r="D276" s="341"/>
      <c r="E276" s="341"/>
      <c r="F276" s="341"/>
      <c r="G276" s="341"/>
      <c r="H276" s="341"/>
      <c r="I276" s="341"/>
    </row>
    <row r="277" spans="2:9" s="415" customFormat="1" ht="15.75" customHeight="1">
      <c r="B277" s="341"/>
      <c r="C277" s="341"/>
      <c r="D277" s="341"/>
      <c r="E277" s="341"/>
      <c r="F277" s="341"/>
      <c r="G277" s="341"/>
      <c r="H277" s="341"/>
      <c r="I277" s="341"/>
    </row>
    <row r="278" spans="2:9" s="415" customFormat="1" ht="15.75" customHeight="1">
      <c r="B278" s="341"/>
      <c r="C278" s="341"/>
      <c r="D278" s="341"/>
      <c r="E278" s="341"/>
      <c r="F278" s="341"/>
      <c r="G278" s="341"/>
      <c r="H278" s="341"/>
      <c r="I278" s="341"/>
    </row>
    <row r="279" spans="2:9" s="415" customFormat="1" ht="15.75" customHeight="1">
      <c r="B279" s="341"/>
      <c r="C279" s="341"/>
      <c r="D279" s="341"/>
      <c r="E279" s="341"/>
      <c r="F279" s="341"/>
      <c r="G279" s="341"/>
      <c r="H279" s="341"/>
      <c r="I279" s="341"/>
    </row>
    <row r="280" spans="2:9" s="415" customFormat="1" ht="15.75" customHeight="1">
      <c r="B280" s="341"/>
      <c r="C280" s="341"/>
      <c r="D280" s="341"/>
      <c r="E280" s="341"/>
      <c r="F280" s="341"/>
      <c r="G280" s="341"/>
      <c r="H280" s="341"/>
      <c r="I280" s="341"/>
    </row>
    <row r="281" spans="2:9" s="415" customFormat="1" ht="15.75" customHeight="1">
      <c r="B281" s="341"/>
      <c r="C281" s="341"/>
      <c r="D281" s="341"/>
      <c r="E281" s="341"/>
      <c r="F281" s="341"/>
      <c r="G281" s="341"/>
      <c r="H281" s="341"/>
      <c r="I281" s="341"/>
    </row>
    <row r="282" spans="2:9" s="415" customFormat="1" ht="15.75" customHeight="1">
      <c r="B282" s="341"/>
      <c r="C282" s="341"/>
      <c r="D282" s="341"/>
      <c r="E282" s="341"/>
      <c r="F282" s="341"/>
      <c r="G282" s="341"/>
      <c r="H282" s="341"/>
      <c r="I282" s="341"/>
    </row>
    <row r="283" spans="2:9" s="415" customFormat="1" ht="15.75" customHeight="1">
      <c r="B283" s="341"/>
      <c r="C283" s="341"/>
      <c r="D283" s="341"/>
      <c r="E283" s="341"/>
      <c r="F283" s="341"/>
      <c r="G283" s="341"/>
      <c r="H283" s="341"/>
      <c r="I283" s="341"/>
    </row>
    <row r="284" spans="2:9" s="415" customFormat="1" ht="15.75" customHeight="1">
      <c r="B284" s="341"/>
      <c r="C284" s="341"/>
      <c r="D284" s="341"/>
      <c r="E284" s="341"/>
      <c r="F284" s="341"/>
      <c r="G284" s="341"/>
      <c r="H284" s="341"/>
      <c r="I284" s="341"/>
    </row>
    <row r="285" spans="2:9" s="415" customFormat="1" ht="15.75" customHeight="1">
      <c r="B285" s="341"/>
      <c r="C285" s="341"/>
      <c r="D285" s="341"/>
      <c r="E285" s="341"/>
      <c r="F285" s="341"/>
      <c r="G285" s="341"/>
      <c r="H285" s="341"/>
      <c r="I285" s="341"/>
    </row>
    <row r="286" spans="2:9" s="415" customFormat="1" ht="15.75" customHeight="1">
      <c r="B286" s="341"/>
      <c r="C286" s="341"/>
      <c r="D286" s="341"/>
      <c r="E286" s="341"/>
      <c r="F286" s="341"/>
      <c r="G286" s="341"/>
      <c r="H286" s="341"/>
      <c r="I286" s="341"/>
    </row>
    <row r="287" spans="2:9" s="415" customFormat="1" ht="15.75" customHeight="1">
      <c r="B287" s="341"/>
      <c r="C287" s="341"/>
      <c r="D287" s="341"/>
      <c r="E287" s="341"/>
      <c r="F287" s="341"/>
      <c r="G287" s="341"/>
      <c r="H287" s="341"/>
      <c r="I287" s="341"/>
    </row>
    <row r="288" spans="2:9" s="415" customFormat="1" ht="15.75" customHeight="1">
      <c r="B288" s="341"/>
      <c r="C288" s="341"/>
      <c r="D288" s="341"/>
      <c r="E288" s="341"/>
      <c r="F288" s="341"/>
      <c r="G288" s="341"/>
      <c r="H288" s="341"/>
      <c r="I288" s="341"/>
    </row>
    <row r="289" spans="2:9" s="415" customFormat="1" ht="15.75" customHeight="1">
      <c r="B289" s="341"/>
      <c r="C289" s="341"/>
      <c r="D289" s="341"/>
      <c r="E289" s="341"/>
      <c r="F289" s="341"/>
      <c r="G289" s="341"/>
      <c r="H289" s="341"/>
      <c r="I289" s="341"/>
    </row>
    <row r="290" spans="2:9" s="415" customFormat="1" ht="15.75" customHeight="1">
      <c r="B290" s="341"/>
      <c r="C290" s="341"/>
      <c r="D290" s="341"/>
      <c r="E290" s="341"/>
      <c r="F290" s="341"/>
      <c r="G290" s="341"/>
      <c r="H290" s="341"/>
      <c r="I290" s="341"/>
    </row>
    <row r="291" spans="2:9" s="415" customFormat="1" ht="15.75" customHeight="1">
      <c r="B291" s="341"/>
      <c r="C291" s="341"/>
      <c r="D291" s="341"/>
      <c r="E291" s="341"/>
      <c r="F291" s="341"/>
      <c r="G291" s="341"/>
      <c r="H291" s="341"/>
      <c r="I291" s="341"/>
    </row>
    <row r="292" spans="2:9" s="415" customFormat="1" ht="15.75" customHeight="1">
      <c r="B292" s="341"/>
      <c r="C292" s="341"/>
      <c r="D292" s="341"/>
      <c r="E292" s="341"/>
      <c r="F292" s="341"/>
      <c r="G292" s="341"/>
      <c r="H292" s="341"/>
      <c r="I292" s="341"/>
    </row>
    <row r="293" spans="2:9" s="415" customFormat="1" ht="15.75" customHeight="1">
      <c r="B293" s="341"/>
      <c r="C293" s="341"/>
      <c r="D293" s="341"/>
      <c r="E293" s="341"/>
      <c r="F293" s="341"/>
      <c r="G293" s="341"/>
      <c r="H293" s="341"/>
      <c r="I293" s="341"/>
    </row>
    <row r="294" spans="2:9" s="415" customFormat="1" ht="15.75" customHeight="1">
      <c r="B294" s="341"/>
      <c r="C294" s="341"/>
      <c r="D294" s="341"/>
      <c r="E294" s="341"/>
      <c r="F294" s="341"/>
      <c r="G294" s="341"/>
      <c r="H294" s="341"/>
      <c r="I294" s="341"/>
    </row>
    <row r="295" spans="2:9" s="415" customFormat="1" ht="15.75" customHeight="1">
      <c r="B295" s="341"/>
      <c r="C295" s="341"/>
      <c r="D295" s="341"/>
      <c r="E295" s="341"/>
      <c r="F295" s="341"/>
      <c r="G295" s="341"/>
      <c r="H295" s="341"/>
      <c r="I295" s="341"/>
    </row>
    <row r="296" spans="2:9" s="415" customFormat="1" ht="15.75" customHeight="1">
      <c r="B296" s="341"/>
      <c r="C296" s="341"/>
      <c r="D296" s="341"/>
      <c r="E296" s="341"/>
      <c r="F296" s="341"/>
      <c r="G296" s="341"/>
      <c r="H296" s="341"/>
      <c r="I296" s="341"/>
    </row>
    <row r="297" spans="2:9" s="415" customFormat="1" ht="15.75" customHeight="1">
      <c r="B297" s="341"/>
      <c r="C297" s="341"/>
      <c r="D297" s="341"/>
      <c r="E297" s="341"/>
      <c r="F297" s="341"/>
      <c r="G297" s="341"/>
      <c r="H297" s="341"/>
      <c r="I297" s="341"/>
    </row>
    <row r="298" spans="2:9" s="415" customFormat="1" ht="15.75" customHeight="1">
      <c r="B298" s="341"/>
      <c r="C298" s="341"/>
      <c r="D298" s="341"/>
      <c r="E298" s="341"/>
      <c r="F298" s="341"/>
      <c r="G298" s="341"/>
      <c r="H298" s="341"/>
      <c r="I298" s="341"/>
    </row>
    <row r="299" spans="2:9" s="415" customFormat="1" ht="15.75" customHeight="1">
      <c r="B299" s="341"/>
      <c r="C299" s="341"/>
      <c r="D299" s="341"/>
      <c r="E299" s="341"/>
      <c r="F299" s="341"/>
      <c r="G299" s="341"/>
      <c r="H299" s="341"/>
      <c r="I299" s="341"/>
    </row>
    <row r="300" spans="2:9" s="415" customFormat="1" ht="15.75" customHeight="1">
      <c r="B300" s="341"/>
      <c r="C300" s="341"/>
      <c r="D300" s="341"/>
      <c r="E300" s="341"/>
      <c r="F300" s="341"/>
      <c r="G300" s="341"/>
      <c r="H300" s="341"/>
      <c r="I300" s="341"/>
    </row>
    <row r="301" spans="2:9" s="415" customFormat="1" ht="15.75" customHeight="1">
      <c r="B301" s="341"/>
      <c r="C301" s="341"/>
      <c r="D301" s="341"/>
      <c r="E301" s="341"/>
      <c r="F301" s="341"/>
      <c r="G301" s="341"/>
      <c r="H301" s="341"/>
      <c r="I301" s="341"/>
    </row>
    <row r="302" spans="2:9" s="415" customFormat="1" ht="15.75" customHeight="1">
      <c r="B302" s="341"/>
      <c r="C302" s="341"/>
      <c r="D302" s="341"/>
      <c r="E302" s="341"/>
      <c r="F302" s="341"/>
      <c r="G302" s="341"/>
      <c r="H302" s="341"/>
      <c r="I302" s="341"/>
    </row>
    <row r="303" spans="2:9" s="415" customFormat="1" ht="15.75" customHeight="1">
      <c r="B303" s="341"/>
      <c r="C303" s="341"/>
      <c r="D303" s="341"/>
      <c r="E303" s="341"/>
      <c r="F303" s="341"/>
      <c r="G303" s="341"/>
      <c r="H303" s="341"/>
      <c r="I303" s="341"/>
    </row>
    <row r="304" spans="2:9" s="415" customFormat="1" ht="15.75" customHeight="1">
      <c r="B304" s="341"/>
      <c r="C304" s="341"/>
      <c r="D304" s="341"/>
      <c r="E304" s="341"/>
      <c r="F304" s="341"/>
      <c r="G304" s="341"/>
      <c r="H304" s="341"/>
      <c r="I304" s="341"/>
    </row>
    <row r="305" spans="2:9" s="415" customFormat="1" ht="15.75" customHeight="1">
      <c r="B305" s="341"/>
      <c r="C305" s="341"/>
      <c r="D305" s="341"/>
      <c r="E305" s="341"/>
      <c r="F305" s="341"/>
      <c r="G305" s="341"/>
      <c r="H305" s="341"/>
      <c r="I305" s="341"/>
    </row>
    <row r="306" spans="2:9" s="415" customFormat="1" ht="15.75" customHeight="1">
      <c r="B306" s="341"/>
      <c r="C306" s="341"/>
      <c r="D306" s="341"/>
      <c r="E306" s="341"/>
      <c r="F306" s="341"/>
      <c r="G306" s="341"/>
      <c r="H306" s="341"/>
      <c r="I306" s="341"/>
    </row>
    <row r="307" spans="2:9" s="415" customFormat="1" ht="15.75" customHeight="1">
      <c r="B307" s="341"/>
      <c r="C307" s="341"/>
      <c r="D307" s="341"/>
      <c r="E307" s="341"/>
      <c r="F307" s="341"/>
      <c r="G307" s="341"/>
      <c r="H307" s="341"/>
      <c r="I307" s="341"/>
    </row>
    <row r="308" spans="2:9" s="415" customFormat="1" ht="15.75" customHeight="1">
      <c r="B308" s="341"/>
      <c r="C308" s="341"/>
      <c r="D308" s="341"/>
      <c r="E308" s="341"/>
      <c r="F308" s="341"/>
      <c r="G308" s="341"/>
      <c r="H308" s="341"/>
      <c r="I308" s="341"/>
    </row>
    <row r="309" spans="2:9" s="415" customFormat="1" ht="15.75" customHeight="1">
      <c r="B309" s="341"/>
      <c r="C309" s="341"/>
      <c r="D309" s="341"/>
      <c r="E309" s="341"/>
      <c r="F309" s="341"/>
      <c r="G309" s="341"/>
      <c r="H309" s="341"/>
      <c r="I309" s="341"/>
    </row>
    <row r="310" spans="2:9" s="415" customFormat="1" ht="15.75" customHeight="1">
      <c r="B310" s="341"/>
      <c r="C310" s="341"/>
      <c r="D310" s="341"/>
      <c r="E310" s="341"/>
      <c r="F310" s="341"/>
      <c r="G310" s="341"/>
      <c r="H310" s="341"/>
      <c r="I310" s="341"/>
    </row>
    <row r="311" spans="2:9" s="415" customFormat="1" ht="15.75" customHeight="1">
      <c r="B311" s="341"/>
      <c r="C311" s="341"/>
      <c r="D311" s="341"/>
      <c r="E311" s="341"/>
      <c r="F311" s="341"/>
      <c r="G311" s="341"/>
      <c r="H311" s="341"/>
      <c r="I311" s="341"/>
    </row>
    <row r="312" spans="2:9" s="415" customFormat="1" ht="15.75" customHeight="1">
      <c r="B312" s="341"/>
      <c r="C312" s="341"/>
      <c r="D312" s="341"/>
      <c r="E312" s="341"/>
      <c r="F312" s="341"/>
      <c r="G312" s="341"/>
      <c r="H312" s="341"/>
      <c r="I312" s="341"/>
    </row>
    <row r="313" spans="2:9" s="415" customFormat="1" ht="15.75" customHeight="1">
      <c r="B313" s="341"/>
      <c r="C313" s="341"/>
      <c r="D313" s="341"/>
      <c r="E313" s="341"/>
      <c r="F313" s="341"/>
      <c r="G313" s="341"/>
      <c r="H313" s="341"/>
      <c r="I313" s="341"/>
    </row>
    <row r="314" spans="2:9" s="415" customFormat="1" ht="15.75" customHeight="1">
      <c r="B314" s="341"/>
      <c r="C314" s="341"/>
      <c r="D314" s="341"/>
      <c r="E314" s="341"/>
      <c r="F314" s="341"/>
      <c r="G314" s="341"/>
      <c r="H314" s="341"/>
      <c r="I314" s="341"/>
    </row>
    <row r="315" spans="2:9" s="415" customFormat="1" ht="15.75" customHeight="1">
      <c r="B315" s="341"/>
      <c r="C315" s="341"/>
      <c r="D315" s="341"/>
      <c r="E315" s="341"/>
      <c r="F315" s="341"/>
      <c r="G315" s="341"/>
      <c r="H315" s="341"/>
      <c r="I315" s="341"/>
    </row>
    <row r="316" spans="2:9" s="415" customFormat="1" ht="15.75" customHeight="1">
      <c r="B316" s="341"/>
      <c r="C316" s="341"/>
      <c r="D316" s="341"/>
      <c r="E316" s="341"/>
      <c r="F316" s="341"/>
      <c r="G316" s="341"/>
      <c r="H316" s="341"/>
      <c r="I316" s="341"/>
    </row>
    <row r="317" spans="2:9" s="415" customFormat="1" ht="15.75" customHeight="1">
      <c r="B317" s="341"/>
      <c r="C317" s="341"/>
      <c r="D317" s="341"/>
      <c r="E317" s="341"/>
      <c r="F317" s="341"/>
      <c r="G317" s="341"/>
      <c r="H317" s="341"/>
      <c r="I317" s="341"/>
    </row>
    <row r="318" spans="2:9" s="415" customFormat="1" ht="15.75" customHeight="1">
      <c r="B318" s="341"/>
      <c r="C318" s="341"/>
      <c r="D318" s="341"/>
      <c r="E318" s="341"/>
      <c r="F318" s="341"/>
      <c r="G318" s="341"/>
      <c r="H318" s="341"/>
      <c r="I318" s="341"/>
    </row>
    <row r="319" spans="2:9" s="415" customFormat="1" ht="15.75" customHeight="1">
      <c r="B319" s="341"/>
      <c r="C319" s="341"/>
      <c r="D319" s="341"/>
      <c r="E319" s="341"/>
      <c r="F319" s="341"/>
      <c r="G319" s="341"/>
      <c r="H319" s="341"/>
      <c r="I319" s="341"/>
    </row>
    <row r="320" spans="2:9" s="415" customFormat="1" ht="15.75" customHeight="1">
      <c r="B320" s="341"/>
      <c r="C320" s="341"/>
      <c r="D320" s="341"/>
      <c r="E320" s="341"/>
      <c r="F320" s="341"/>
      <c r="G320" s="341"/>
      <c r="H320" s="341"/>
      <c r="I320" s="341"/>
    </row>
    <row r="321" spans="2:9" s="415" customFormat="1" ht="15.75" customHeight="1">
      <c r="B321" s="341"/>
      <c r="C321" s="341"/>
      <c r="D321" s="341"/>
      <c r="E321" s="341"/>
      <c r="F321" s="341"/>
      <c r="G321" s="341"/>
      <c r="H321" s="341"/>
      <c r="I321" s="341"/>
    </row>
    <row r="322" spans="2:9" s="415" customFormat="1" ht="15.75" customHeight="1">
      <c r="B322" s="341"/>
      <c r="C322" s="341"/>
      <c r="D322" s="341"/>
      <c r="E322" s="341"/>
      <c r="F322" s="341"/>
      <c r="G322" s="341"/>
      <c r="H322" s="341"/>
      <c r="I322" s="341"/>
    </row>
    <row r="323" spans="2:9" s="415" customFormat="1" ht="15.75" customHeight="1">
      <c r="B323" s="341"/>
      <c r="C323" s="341"/>
      <c r="D323" s="341"/>
      <c r="E323" s="341"/>
      <c r="F323" s="341"/>
      <c r="G323" s="341"/>
      <c r="H323" s="341"/>
      <c r="I323" s="341"/>
    </row>
    <row r="324" spans="2:9" s="415" customFormat="1" ht="15.75" customHeight="1">
      <c r="B324" s="341"/>
      <c r="C324" s="341"/>
      <c r="D324" s="341"/>
      <c r="E324" s="341"/>
      <c r="F324" s="341"/>
      <c r="G324" s="341"/>
      <c r="H324" s="341"/>
      <c r="I324" s="341"/>
    </row>
    <row r="325" spans="2:9" s="415" customFormat="1" ht="15.75" customHeight="1">
      <c r="B325" s="341"/>
      <c r="C325" s="341"/>
      <c r="D325" s="341"/>
      <c r="E325" s="341"/>
      <c r="F325" s="341"/>
      <c r="G325" s="341"/>
      <c r="H325" s="341"/>
      <c r="I325" s="341"/>
    </row>
    <row r="326" spans="2:9" s="415" customFormat="1" ht="15.75" customHeight="1">
      <c r="B326" s="341"/>
      <c r="C326" s="341"/>
      <c r="D326" s="341"/>
      <c r="E326" s="341"/>
      <c r="F326" s="341"/>
      <c r="G326" s="341"/>
      <c r="H326" s="341"/>
      <c r="I326" s="341"/>
    </row>
    <row r="327" spans="2:9" s="415" customFormat="1" ht="15.75" customHeight="1">
      <c r="B327" s="341"/>
      <c r="C327" s="341"/>
      <c r="D327" s="341"/>
      <c r="E327" s="341"/>
      <c r="F327" s="341"/>
      <c r="G327" s="341"/>
      <c r="H327" s="341"/>
      <c r="I327" s="341"/>
    </row>
    <row r="328" spans="2:9" s="415" customFormat="1" ht="15.75" customHeight="1">
      <c r="B328" s="341"/>
      <c r="C328" s="341"/>
      <c r="D328" s="341"/>
      <c r="E328" s="341"/>
      <c r="F328" s="341"/>
      <c r="G328" s="341"/>
      <c r="H328" s="341"/>
      <c r="I328" s="341"/>
    </row>
    <row r="329" spans="2:9" s="415" customFormat="1" ht="15.75" customHeight="1">
      <c r="B329" s="341"/>
      <c r="C329" s="341"/>
      <c r="D329" s="341"/>
      <c r="E329" s="341"/>
      <c r="F329" s="341"/>
      <c r="G329" s="341"/>
      <c r="H329" s="341"/>
      <c r="I329" s="341"/>
    </row>
    <row r="330" spans="2:9" s="415" customFormat="1" ht="15.75" customHeight="1">
      <c r="B330" s="341"/>
      <c r="C330" s="341"/>
      <c r="D330" s="341"/>
      <c r="E330" s="341"/>
      <c r="F330" s="341"/>
      <c r="G330" s="341"/>
      <c r="H330" s="341"/>
      <c r="I330" s="341"/>
    </row>
    <row r="331" spans="2:9" s="415" customFormat="1" ht="15.75" customHeight="1">
      <c r="B331" s="341"/>
      <c r="C331" s="341"/>
      <c r="D331" s="341"/>
      <c r="E331" s="341"/>
      <c r="F331" s="341"/>
      <c r="G331" s="341"/>
      <c r="H331" s="341"/>
      <c r="I331" s="341"/>
    </row>
    <row r="332" spans="2:9" s="415" customFormat="1" ht="15.75" customHeight="1">
      <c r="B332" s="341"/>
      <c r="C332" s="341"/>
      <c r="D332" s="341"/>
      <c r="E332" s="341"/>
      <c r="F332" s="341"/>
      <c r="G332" s="341"/>
      <c r="H332" s="341"/>
      <c r="I332" s="341"/>
    </row>
    <row r="333" spans="2:9" s="415" customFormat="1" ht="15.75" customHeight="1">
      <c r="B333" s="341"/>
      <c r="C333" s="341"/>
      <c r="D333" s="341"/>
      <c r="E333" s="341"/>
      <c r="F333" s="341"/>
      <c r="G333" s="341"/>
      <c r="H333" s="341"/>
      <c r="I333" s="341"/>
    </row>
    <row r="334" spans="2:9" s="415" customFormat="1" ht="15.75" customHeight="1">
      <c r="B334" s="341"/>
      <c r="C334" s="341"/>
      <c r="D334" s="341"/>
      <c r="E334" s="341"/>
      <c r="F334" s="341"/>
      <c r="G334" s="341"/>
      <c r="H334" s="341"/>
      <c r="I334" s="341"/>
    </row>
    <row r="335" spans="2:9" s="415" customFormat="1" ht="15.75" customHeight="1">
      <c r="B335" s="341"/>
      <c r="C335" s="341"/>
      <c r="D335" s="341"/>
      <c r="E335" s="341"/>
      <c r="F335" s="341"/>
      <c r="G335" s="341"/>
      <c r="H335" s="341"/>
      <c r="I335" s="341"/>
    </row>
    <row r="336" spans="2:9" s="415" customFormat="1" ht="15.75" customHeight="1">
      <c r="B336" s="341"/>
      <c r="C336" s="341"/>
      <c r="D336" s="341"/>
      <c r="E336" s="341"/>
      <c r="F336" s="341"/>
      <c r="G336" s="341"/>
      <c r="H336" s="341"/>
      <c r="I336" s="341"/>
    </row>
    <row r="337" spans="2:9" s="415" customFormat="1" ht="15.75" customHeight="1">
      <c r="B337" s="341"/>
      <c r="C337" s="341"/>
      <c r="D337" s="341"/>
      <c r="E337" s="341"/>
      <c r="F337" s="341"/>
      <c r="G337" s="341"/>
      <c r="H337" s="341"/>
      <c r="I337" s="341"/>
    </row>
    <row r="338" spans="2:9" s="415" customFormat="1" ht="15.75" customHeight="1">
      <c r="B338" s="341"/>
      <c r="C338" s="341"/>
      <c r="D338" s="341"/>
      <c r="E338" s="341"/>
      <c r="F338" s="341"/>
      <c r="G338" s="341"/>
      <c r="H338" s="341"/>
      <c r="I338" s="341"/>
    </row>
    <row r="339" spans="2:9" s="415" customFormat="1" ht="15.75" customHeight="1">
      <c r="B339" s="341"/>
      <c r="C339" s="341"/>
      <c r="D339" s="341"/>
      <c r="E339" s="341"/>
      <c r="F339" s="341"/>
      <c r="G339" s="341"/>
      <c r="H339" s="341"/>
      <c r="I339" s="341"/>
    </row>
    <row r="340" spans="2:9" s="415" customFormat="1" ht="15.75" customHeight="1">
      <c r="B340" s="341"/>
      <c r="C340" s="341"/>
      <c r="D340" s="341"/>
      <c r="E340" s="341"/>
      <c r="F340" s="341"/>
      <c r="G340" s="341"/>
      <c r="H340" s="341"/>
      <c r="I340" s="341"/>
    </row>
    <row r="341" spans="2:9" s="415" customFormat="1" ht="15.75" customHeight="1">
      <c r="B341" s="341"/>
      <c r="C341" s="341"/>
      <c r="D341" s="341"/>
      <c r="E341" s="341"/>
      <c r="F341" s="341"/>
      <c r="G341" s="341"/>
      <c r="H341" s="341"/>
      <c r="I341" s="341"/>
    </row>
    <row r="342" spans="2:9" s="415" customFormat="1" ht="15.75" customHeight="1">
      <c r="B342" s="341"/>
      <c r="C342" s="341"/>
      <c r="D342" s="341"/>
      <c r="E342" s="341"/>
      <c r="F342" s="341"/>
      <c r="G342" s="341"/>
      <c r="H342" s="341"/>
      <c r="I342" s="341"/>
    </row>
    <row r="343" spans="2:9" s="415" customFormat="1" ht="15.75" customHeight="1">
      <c r="B343" s="341"/>
      <c r="C343" s="341"/>
      <c r="D343" s="341"/>
      <c r="E343" s="341"/>
      <c r="F343" s="341"/>
      <c r="G343" s="341"/>
      <c r="H343" s="341"/>
      <c r="I343" s="341"/>
    </row>
    <row r="344" spans="2:9" s="415" customFormat="1" ht="15.75" customHeight="1">
      <c r="B344" s="341"/>
      <c r="C344" s="341"/>
      <c r="D344" s="341"/>
      <c r="E344" s="341"/>
      <c r="F344" s="341"/>
      <c r="G344" s="341"/>
      <c r="H344" s="341"/>
      <c r="I344" s="341"/>
    </row>
    <row r="345" spans="2:9" s="415" customFormat="1" ht="15.75" customHeight="1">
      <c r="B345" s="341"/>
      <c r="C345" s="341"/>
      <c r="D345" s="341"/>
      <c r="E345" s="341"/>
      <c r="F345" s="341"/>
      <c r="G345" s="341"/>
      <c r="H345" s="341"/>
      <c r="I345" s="341"/>
    </row>
    <row r="346" spans="2:9" s="415" customFormat="1" ht="15.75" customHeight="1">
      <c r="B346" s="341"/>
      <c r="C346" s="341"/>
      <c r="D346" s="341"/>
      <c r="E346" s="341"/>
      <c r="F346" s="341"/>
      <c r="G346" s="341"/>
      <c r="H346" s="341"/>
      <c r="I346" s="341"/>
    </row>
    <row r="347" spans="2:9" s="415" customFormat="1" ht="15.75" customHeight="1">
      <c r="B347" s="341"/>
      <c r="C347" s="341"/>
      <c r="D347" s="341"/>
      <c r="E347" s="341"/>
      <c r="F347" s="341"/>
      <c r="G347" s="341"/>
      <c r="H347" s="341"/>
      <c r="I347" s="341"/>
    </row>
    <row r="348" spans="2:9" s="415" customFormat="1" ht="15.75" customHeight="1">
      <c r="B348" s="341"/>
      <c r="C348" s="341"/>
      <c r="D348" s="341"/>
      <c r="E348" s="341"/>
      <c r="F348" s="341"/>
      <c r="G348" s="341"/>
      <c r="H348" s="341"/>
      <c r="I348" s="341"/>
    </row>
    <row r="349" spans="2:9" s="415" customFormat="1" ht="15.75" customHeight="1">
      <c r="B349" s="341"/>
      <c r="C349" s="341"/>
      <c r="D349" s="341"/>
      <c r="E349" s="341"/>
      <c r="F349" s="341"/>
      <c r="G349" s="341"/>
      <c r="H349" s="341"/>
      <c r="I349" s="341"/>
    </row>
    <row r="350" spans="2:9" s="415" customFormat="1" ht="15.75" customHeight="1">
      <c r="B350" s="341"/>
      <c r="C350" s="341"/>
      <c r="D350" s="341"/>
      <c r="E350" s="341"/>
      <c r="F350" s="341"/>
      <c r="G350" s="341"/>
      <c r="H350" s="341"/>
      <c r="I350" s="341"/>
    </row>
    <row r="351" spans="2:9" s="415" customFormat="1" ht="15.75" customHeight="1">
      <c r="B351" s="341"/>
      <c r="C351" s="341"/>
      <c r="D351" s="341"/>
      <c r="E351" s="341"/>
      <c r="F351" s="341"/>
      <c r="G351" s="341"/>
      <c r="H351" s="341"/>
      <c r="I351" s="341"/>
    </row>
    <row r="352" spans="2:9" s="415" customFormat="1" ht="15.75" customHeight="1">
      <c r="B352" s="341"/>
      <c r="C352" s="341"/>
      <c r="D352" s="341"/>
      <c r="E352" s="341"/>
      <c r="F352" s="341"/>
      <c r="G352" s="341"/>
      <c r="H352" s="341"/>
      <c r="I352" s="341"/>
    </row>
    <row r="353" spans="2:9" s="415" customFormat="1" ht="15.75" customHeight="1">
      <c r="B353" s="341"/>
      <c r="C353" s="341"/>
      <c r="D353" s="341"/>
      <c r="E353" s="341"/>
      <c r="F353" s="341"/>
      <c r="G353" s="341"/>
      <c r="H353" s="341"/>
      <c r="I353" s="341"/>
    </row>
    <row r="354" spans="2:9" s="415" customFormat="1" ht="15.75" customHeight="1">
      <c r="B354" s="341"/>
      <c r="C354" s="341"/>
      <c r="D354" s="341"/>
      <c r="E354" s="341"/>
      <c r="F354" s="341"/>
      <c r="G354" s="341"/>
      <c r="H354" s="341"/>
      <c r="I354" s="341"/>
    </row>
    <row r="355" spans="2:9" s="415" customFormat="1" ht="15.75" customHeight="1">
      <c r="B355" s="341"/>
      <c r="C355" s="341"/>
      <c r="D355" s="341"/>
      <c r="E355" s="341"/>
      <c r="F355" s="341"/>
      <c r="G355" s="341"/>
      <c r="H355" s="341"/>
      <c r="I355" s="341"/>
    </row>
    <row r="356" spans="2:9" s="415" customFormat="1" ht="15.75" customHeight="1">
      <c r="B356" s="341"/>
      <c r="C356" s="341"/>
      <c r="D356" s="341"/>
      <c r="E356" s="341"/>
      <c r="F356" s="341"/>
      <c r="G356" s="341"/>
      <c r="H356" s="341"/>
      <c r="I356" s="341"/>
    </row>
    <row r="357" spans="2:9" s="415" customFormat="1" ht="15.75" customHeight="1">
      <c r="B357" s="341"/>
      <c r="C357" s="341"/>
      <c r="D357" s="341"/>
      <c r="E357" s="341"/>
      <c r="F357" s="341"/>
      <c r="G357" s="341"/>
      <c r="H357" s="341"/>
      <c r="I357" s="341"/>
    </row>
    <row r="358" spans="2:9" s="415" customFormat="1" ht="15.75" customHeight="1">
      <c r="B358" s="341"/>
      <c r="C358" s="341"/>
      <c r="D358" s="341"/>
      <c r="E358" s="341"/>
      <c r="F358" s="341"/>
      <c r="G358" s="341"/>
      <c r="H358" s="341"/>
      <c r="I358" s="341"/>
    </row>
    <row r="359" spans="2:9" s="415" customFormat="1" ht="15.75" customHeight="1">
      <c r="B359" s="341"/>
      <c r="C359" s="341"/>
      <c r="D359" s="341"/>
      <c r="E359" s="341"/>
      <c r="F359" s="341"/>
      <c r="G359" s="341"/>
      <c r="H359" s="341"/>
      <c r="I359" s="341"/>
    </row>
    <row r="360" spans="2:9" s="415" customFormat="1" ht="15.75" customHeight="1">
      <c r="B360" s="341"/>
      <c r="C360" s="341"/>
      <c r="D360" s="341"/>
      <c r="E360" s="341"/>
      <c r="F360" s="341"/>
      <c r="G360" s="341"/>
      <c r="H360" s="341"/>
      <c r="I360" s="341"/>
    </row>
    <row r="361" spans="2:9" s="415" customFormat="1" ht="15.75" customHeight="1">
      <c r="B361" s="341"/>
      <c r="C361" s="341"/>
      <c r="D361" s="341"/>
      <c r="E361" s="341"/>
      <c r="F361" s="341"/>
      <c r="G361" s="341"/>
      <c r="H361" s="341"/>
      <c r="I361" s="341"/>
    </row>
    <row r="362" spans="2:9" s="415" customFormat="1" ht="15.75" customHeight="1">
      <c r="B362" s="341"/>
      <c r="C362" s="341"/>
      <c r="D362" s="341"/>
      <c r="E362" s="341"/>
      <c r="F362" s="341"/>
      <c r="G362" s="341"/>
      <c r="H362" s="341"/>
      <c r="I362" s="341"/>
    </row>
    <row r="363" spans="2:9" s="415" customFormat="1" ht="15.75" customHeight="1">
      <c r="B363" s="341"/>
      <c r="C363" s="341"/>
      <c r="D363" s="341"/>
      <c r="E363" s="341"/>
      <c r="F363" s="341"/>
      <c r="G363" s="341"/>
      <c r="H363" s="341"/>
      <c r="I363" s="341"/>
    </row>
    <row r="364" spans="2:9" s="415" customFormat="1" ht="15.75" customHeight="1">
      <c r="B364" s="341"/>
      <c r="C364" s="341"/>
      <c r="D364" s="341"/>
      <c r="E364" s="341"/>
      <c r="F364" s="341"/>
      <c r="G364" s="341"/>
      <c r="H364" s="341"/>
      <c r="I364" s="341"/>
    </row>
    <row r="365" spans="2:9" s="415" customFormat="1" ht="15.75" customHeight="1">
      <c r="B365" s="341"/>
      <c r="C365" s="341"/>
      <c r="D365" s="341"/>
      <c r="E365" s="341"/>
      <c r="F365" s="341"/>
      <c r="G365" s="341"/>
      <c r="H365" s="341"/>
      <c r="I365" s="341"/>
    </row>
    <row r="366" spans="2:9" s="415" customFormat="1" ht="15.75" customHeight="1">
      <c r="B366" s="341"/>
      <c r="C366" s="341"/>
      <c r="D366" s="341"/>
      <c r="E366" s="341"/>
      <c r="F366" s="341"/>
      <c r="G366" s="341"/>
      <c r="H366" s="341"/>
      <c r="I366" s="341"/>
    </row>
    <row r="367" spans="2:9" s="415" customFormat="1" ht="15.75" customHeight="1">
      <c r="B367" s="341"/>
      <c r="C367" s="341"/>
      <c r="D367" s="341"/>
      <c r="E367" s="341"/>
      <c r="F367" s="341"/>
      <c r="G367" s="341"/>
      <c r="H367" s="341"/>
      <c r="I367" s="341"/>
    </row>
    <row r="368" spans="2:9" s="415" customFormat="1" ht="15.75" customHeight="1">
      <c r="B368" s="341"/>
      <c r="C368" s="341"/>
      <c r="D368" s="341"/>
      <c r="E368" s="341"/>
      <c r="F368" s="341"/>
      <c r="G368" s="341"/>
      <c r="H368" s="341"/>
      <c r="I368" s="341"/>
    </row>
    <row r="369" spans="2:9" s="415" customFormat="1" ht="15.75" customHeight="1">
      <c r="B369" s="341"/>
      <c r="C369" s="341"/>
      <c r="D369" s="341"/>
      <c r="E369" s="341"/>
      <c r="F369" s="341"/>
      <c r="G369" s="341"/>
      <c r="H369" s="341"/>
      <c r="I369" s="341"/>
    </row>
    <row r="370" spans="2:9" s="415" customFormat="1" ht="15.75" customHeight="1">
      <c r="B370" s="341"/>
      <c r="C370" s="341"/>
      <c r="D370" s="341"/>
      <c r="E370" s="341"/>
      <c r="F370" s="341"/>
      <c r="G370" s="341"/>
      <c r="H370" s="341"/>
      <c r="I370" s="341"/>
    </row>
    <row r="371" spans="2:9" s="415" customFormat="1" ht="15.75" customHeight="1">
      <c r="B371" s="341"/>
      <c r="C371" s="341"/>
      <c r="D371" s="341"/>
      <c r="E371" s="341"/>
      <c r="F371" s="341"/>
      <c r="G371" s="341"/>
      <c r="H371" s="341"/>
      <c r="I371" s="341"/>
    </row>
    <row r="372" spans="2:9" s="415" customFormat="1" ht="15.75" customHeight="1">
      <c r="B372" s="341"/>
      <c r="C372" s="341"/>
      <c r="D372" s="341"/>
      <c r="E372" s="341"/>
      <c r="F372" s="341"/>
      <c r="G372" s="341"/>
      <c r="H372" s="341"/>
      <c r="I372" s="341"/>
    </row>
    <row r="373" spans="2:9" s="415" customFormat="1" ht="15.75" customHeight="1">
      <c r="B373" s="341"/>
      <c r="C373" s="341"/>
      <c r="D373" s="341"/>
      <c r="E373" s="341"/>
      <c r="F373" s="341"/>
      <c r="G373" s="341"/>
      <c r="H373" s="341"/>
      <c r="I373" s="341"/>
    </row>
    <row r="374" spans="2:9" s="415" customFormat="1" ht="15.75" customHeight="1">
      <c r="B374" s="341"/>
      <c r="C374" s="341"/>
      <c r="D374" s="341"/>
      <c r="E374" s="341"/>
      <c r="F374" s="341"/>
      <c r="G374" s="341"/>
      <c r="H374" s="341"/>
      <c r="I374" s="341"/>
    </row>
    <row r="375" spans="2:9" s="415" customFormat="1" ht="15.75" customHeight="1">
      <c r="B375" s="341"/>
      <c r="C375" s="341"/>
      <c r="D375" s="341"/>
      <c r="E375" s="341"/>
      <c r="F375" s="341"/>
      <c r="G375" s="341"/>
      <c r="H375" s="341"/>
      <c r="I375" s="341"/>
    </row>
    <row r="376" spans="2:9" s="415" customFormat="1" ht="15.75" customHeight="1">
      <c r="B376" s="341"/>
      <c r="C376" s="341"/>
      <c r="D376" s="341"/>
      <c r="E376" s="341"/>
      <c r="F376" s="341"/>
      <c r="G376" s="341"/>
      <c r="H376" s="341"/>
      <c r="I376" s="341"/>
    </row>
    <row r="377" spans="2:9" s="415" customFormat="1" ht="15.75" customHeight="1">
      <c r="B377" s="341"/>
      <c r="C377" s="341"/>
      <c r="D377" s="341"/>
      <c r="E377" s="341"/>
      <c r="F377" s="341"/>
      <c r="G377" s="341"/>
      <c r="H377" s="341"/>
      <c r="I377" s="341"/>
    </row>
    <row r="378" spans="2:9" s="415" customFormat="1" ht="15.75" customHeight="1">
      <c r="B378" s="341"/>
      <c r="C378" s="341"/>
      <c r="D378" s="341"/>
      <c r="E378" s="341"/>
      <c r="F378" s="341"/>
      <c r="G378" s="341"/>
      <c r="H378" s="341"/>
      <c r="I378" s="341"/>
    </row>
    <row r="379" spans="2:9" s="415" customFormat="1" ht="15.75" customHeight="1">
      <c r="B379" s="341"/>
      <c r="C379" s="341"/>
      <c r="D379" s="341"/>
      <c r="E379" s="341"/>
      <c r="F379" s="341"/>
      <c r="G379" s="341"/>
      <c r="H379" s="341"/>
      <c r="I379" s="341"/>
    </row>
    <row r="380" spans="2:9" s="415" customFormat="1" ht="15.75" customHeight="1">
      <c r="B380" s="341"/>
      <c r="C380" s="341"/>
      <c r="D380" s="341"/>
      <c r="E380" s="341"/>
      <c r="F380" s="341"/>
      <c r="G380" s="341"/>
      <c r="H380" s="341"/>
      <c r="I380" s="341"/>
    </row>
    <row r="381" spans="2:9" s="415" customFormat="1" ht="15.75" customHeight="1">
      <c r="B381" s="341"/>
      <c r="C381" s="341"/>
      <c r="D381" s="341"/>
      <c r="E381" s="341"/>
      <c r="F381" s="341"/>
      <c r="G381" s="341"/>
      <c r="H381" s="341"/>
      <c r="I381" s="341"/>
    </row>
    <row r="382" spans="2:9" s="415" customFormat="1" ht="15.75" customHeight="1">
      <c r="B382" s="341"/>
      <c r="C382" s="341"/>
      <c r="D382" s="341"/>
      <c r="E382" s="341"/>
      <c r="F382" s="341"/>
      <c r="G382" s="341"/>
      <c r="H382" s="341"/>
      <c r="I382" s="341"/>
    </row>
    <row r="383" spans="2:9" s="415" customFormat="1" ht="15.75" customHeight="1">
      <c r="B383" s="341"/>
      <c r="C383" s="341"/>
      <c r="D383" s="341"/>
      <c r="E383" s="341"/>
      <c r="F383" s="341"/>
      <c r="G383" s="341"/>
      <c r="H383" s="341"/>
      <c r="I383" s="341"/>
    </row>
    <row r="384" spans="2:9" s="415" customFormat="1" ht="15.75" customHeight="1">
      <c r="B384" s="341"/>
      <c r="C384" s="341"/>
      <c r="D384" s="341"/>
      <c r="E384" s="341"/>
      <c r="F384" s="341"/>
      <c r="G384" s="341"/>
      <c r="H384" s="341"/>
      <c r="I384" s="341"/>
    </row>
    <row r="385" spans="2:9" s="415" customFormat="1" ht="15.75" customHeight="1">
      <c r="B385" s="341"/>
      <c r="C385" s="341"/>
      <c r="D385" s="341"/>
      <c r="E385" s="341"/>
      <c r="F385" s="341"/>
      <c r="G385" s="341"/>
      <c r="H385" s="341"/>
      <c r="I385" s="341"/>
    </row>
    <row r="386" spans="2:9" s="415" customFormat="1" ht="15.75" customHeight="1">
      <c r="B386" s="341"/>
      <c r="C386" s="341"/>
      <c r="D386" s="341"/>
      <c r="E386" s="341"/>
      <c r="F386" s="341"/>
      <c r="G386" s="341"/>
      <c r="H386" s="341"/>
      <c r="I386" s="341"/>
    </row>
    <row r="387" spans="2:9" s="415" customFormat="1" ht="15.75" customHeight="1">
      <c r="B387" s="341"/>
      <c r="C387" s="341"/>
      <c r="D387" s="341"/>
      <c r="E387" s="341"/>
      <c r="F387" s="341"/>
      <c r="G387" s="341"/>
      <c r="H387" s="341"/>
      <c r="I387" s="341"/>
    </row>
    <row r="388" spans="2:9" s="415" customFormat="1" ht="15.75" customHeight="1">
      <c r="B388" s="341"/>
      <c r="C388" s="341"/>
      <c r="D388" s="341"/>
      <c r="E388" s="341"/>
      <c r="F388" s="341"/>
      <c r="G388" s="341"/>
      <c r="H388" s="341"/>
      <c r="I388" s="341"/>
    </row>
    <row r="389" spans="2:9" s="415" customFormat="1" ht="15.75" customHeight="1">
      <c r="B389" s="341"/>
      <c r="C389" s="341"/>
      <c r="D389" s="341"/>
      <c r="E389" s="341"/>
      <c r="F389" s="341"/>
      <c r="G389" s="341"/>
      <c r="H389" s="341"/>
      <c r="I389" s="341"/>
    </row>
    <row r="390" spans="2:9" s="415" customFormat="1" ht="15.75" customHeight="1">
      <c r="B390" s="341"/>
      <c r="C390" s="341"/>
      <c r="D390" s="341"/>
      <c r="E390" s="341"/>
      <c r="F390" s="341"/>
      <c r="G390" s="341"/>
      <c r="H390" s="341"/>
      <c r="I390" s="341"/>
    </row>
    <row r="391" spans="2:9" s="415" customFormat="1" ht="15.75" customHeight="1">
      <c r="B391" s="341"/>
      <c r="C391" s="341"/>
      <c r="D391" s="341"/>
      <c r="E391" s="341"/>
      <c r="F391" s="341"/>
      <c r="G391" s="341"/>
      <c r="H391" s="341"/>
      <c r="I391" s="341"/>
    </row>
    <row r="392" spans="2:9" s="415" customFormat="1" ht="15.75" customHeight="1">
      <c r="B392" s="341"/>
      <c r="C392" s="341"/>
      <c r="D392" s="341"/>
      <c r="E392" s="341"/>
      <c r="F392" s="341"/>
      <c r="G392" s="341"/>
      <c r="H392" s="341"/>
      <c r="I392" s="341"/>
    </row>
    <row r="393" spans="2:9" s="415" customFormat="1" ht="15.75" customHeight="1">
      <c r="B393" s="341"/>
      <c r="C393" s="341"/>
      <c r="D393" s="341"/>
      <c r="E393" s="341"/>
      <c r="F393" s="341"/>
      <c r="G393" s="341"/>
      <c r="H393" s="341"/>
      <c r="I393" s="341"/>
    </row>
    <row r="394" spans="2:9" s="415" customFormat="1" ht="15.75" customHeight="1">
      <c r="B394" s="341"/>
      <c r="C394" s="341"/>
      <c r="D394" s="341"/>
      <c r="E394" s="341"/>
      <c r="F394" s="341"/>
      <c r="G394" s="341"/>
      <c r="H394" s="341"/>
      <c r="I394" s="341"/>
    </row>
    <row r="395" spans="2:9" s="415" customFormat="1" ht="15.75" customHeight="1">
      <c r="B395" s="341"/>
      <c r="C395" s="341"/>
      <c r="D395" s="341"/>
      <c r="E395" s="341"/>
      <c r="F395" s="341"/>
      <c r="G395" s="341"/>
      <c r="H395" s="341"/>
      <c r="I395" s="341"/>
    </row>
    <row r="396" spans="2:9" s="415" customFormat="1" ht="15.75" customHeight="1">
      <c r="B396" s="341"/>
      <c r="C396" s="341"/>
      <c r="D396" s="341"/>
      <c r="E396" s="341"/>
      <c r="F396" s="341"/>
      <c r="G396" s="341"/>
      <c r="H396" s="341"/>
      <c r="I396" s="341"/>
    </row>
    <row r="397" spans="2:9" s="415" customFormat="1" ht="15.75" customHeight="1">
      <c r="B397" s="341"/>
      <c r="C397" s="341"/>
      <c r="D397" s="341"/>
      <c r="E397" s="341"/>
      <c r="F397" s="341"/>
      <c r="G397" s="341"/>
      <c r="H397" s="341"/>
      <c r="I397" s="341"/>
    </row>
    <row r="398" spans="2:9" s="415" customFormat="1" ht="15.75" customHeight="1">
      <c r="B398" s="341"/>
      <c r="C398" s="341"/>
      <c r="D398" s="341"/>
      <c r="E398" s="341"/>
      <c r="F398" s="341"/>
      <c r="G398" s="341"/>
      <c r="H398" s="341"/>
      <c r="I398" s="341"/>
    </row>
    <row r="399" spans="2:9" s="415" customFormat="1" ht="15.75" customHeight="1">
      <c r="B399" s="341"/>
      <c r="C399" s="341"/>
      <c r="D399" s="341"/>
      <c r="E399" s="341"/>
      <c r="F399" s="341"/>
      <c r="G399" s="341"/>
      <c r="H399" s="341"/>
      <c r="I399" s="341"/>
    </row>
    <row r="400" spans="2:9" s="415" customFormat="1" ht="15.75" customHeight="1">
      <c r="B400" s="341"/>
      <c r="C400" s="341"/>
      <c r="D400" s="341"/>
      <c r="E400" s="341"/>
      <c r="F400" s="341"/>
      <c r="G400" s="341"/>
      <c r="H400" s="341"/>
      <c r="I400" s="341"/>
    </row>
    <row r="401" spans="2:9" s="415" customFormat="1" ht="15.75" customHeight="1">
      <c r="B401" s="341"/>
      <c r="C401" s="341"/>
      <c r="D401" s="341"/>
      <c r="E401" s="341"/>
      <c r="F401" s="341"/>
      <c r="G401" s="341"/>
      <c r="H401" s="341"/>
      <c r="I401" s="341"/>
    </row>
    <row r="402" spans="2:9" s="415" customFormat="1" ht="15.75" customHeight="1">
      <c r="B402" s="341"/>
      <c r="C402" s="341"/>
      <c r="D402" s="341"/>
      <c r="E402" s="341"/>
      <c r="F402" s="341"/>
      <c r="G402" s="341"/>
      <c r="H402" s="341"/>
      <c r="I402" s="341"/>
    </row>
    <row r="403" spans="2:9" s="415" customFormat="1" ht="15.75" customHeight="1">
      <c r="B403" s="341"/>
      <c r="C403" s="341"/>
      <c r="D403" s="341"/>
      <c r="E403" s="341"/>
      <c r="F403" s="341"/>
      <c r="G403" s="341"/>
      <c r="H403" s="341"/>
      <c r="I403" s="341"/>
    </row>
    <row r="404" spans="2:9" s="415" customFormat="1" ht="15.75" customHeight="1">
      <c r="B404" s="341"/>
      <c r="C404" s="341"/>
      <c r="D404" s="341"/>
      <c r="E404" s="341"/>
      <c r="F404" s="341"/>
      <c r="G404" s="341"/>
      <c r="H404" s="341"/>
      <c r="I404" s="341"/>
    </row>
    <row r="405" spans="2:9" s="415" customFormat="1" ht="15.75" customHeight="1">
      <c r="B405" s="341"/>
      <c r="C405" s="341"/>
      <c r="D405" s="341"/>
      <c r="E405" s="341"/>
      <c r="F405" s="341"/>
      <c r="G405" s="341"/>
      <c r="H405" s="341"/>
      <c r="I405" s="341"/>
    </row>
    <row r="406" spans="2:9" s="415" customFormat="1" ht="15.75" customHeight="1">
      <c r="B406" s="341"/>
      <c r="C406" s="341"/>
      <c r="D406" s="341"/>
      <c r="E406" s="341"/>
      <c r="F406" s="341"/>
      <c r="G406" s="341"/>
      <c r="H406" s="341"/>
      <c r="I406" s="341"/>
    </row>
    <row r="407" spans="2:9" s="415" customFormat="1" ht="15.75" customHeight="1">
      <c r="B407" s="341"/>
      <c r="C407" s="341"/>
      <c r="D407" s="341"/>
      <c r="E407" s="341"/>
      <c r="F407" s="341"/>
      <c r="G407" s="341"/>
      <c r="H407" s="341"/>
      <c r="I407" s="341"/>
    </row>
    <row r="408" spans="2:9" s="415" customFormat="1" ht="15.75" customHeight="1">
      <c r="B408" s="341"/>
      <c r="C408" s="341"/>
      <c r="D408" s="341"/>
      <c r="E408" s="341"/>
      <c r="F408" s="341"/>
      <c r="G408" s="341"/>
      <c r="H408" s="341"/>
      <c r="I408" s="341"/>
    </row>
    <row r="409" spans="2:9" s="415" customFormat="1" ht="15.75" customHeight="1">
      <c r="B409" s="341"/>
      <c r="C409" s="341"/>
      <c r="D409" s="341"/>
      <c r="E409" s="341"/>
      <c r="F409" s="341"/>
      <c r="G409" s="341"/>
      <c r="H409" s="341"/>
      <c r="I409" s="341"/>
    </row>
    <row r="410" spans="2:9" s="415" customFormat="1" ht="15.75" customHeight="1">
      <c r="B410" s="341"/>
      <c r="C410" s="341"/>
      <c r="D410" s="341"/>
      <c r="E410" s="341"/>
      <c r="F410" s="341"/>
      <c r="G410" s="341"/>
      <c r="H410" s="341"/>
      <c r="I410" s="341"/>
    </row>
    <row r="411" spans="2:9" s="415" customFormat="1" ht="15.75" customHeight="1">
      <c r="B411" s="341"/>
      <c r="C411" s="341"/>
      <c r="D411" s="341"/>
      <c r="E411" s="341"/>
      <c r="F411" s="341"/>
      <c r="G411" s="341"/>
      <c r="H411" s="341"/>
      <c r="I411" s="341"/>
    </row>
    <row r="412" spans="2:9" s="415" customFormat="1" ht="15.75" customHeight="1">
      <c r="B412" s="341"/>
      <c r="C412" s="341"/>
      <c r="D412" s="341"/>
      <c r="E412" s="341"/>
      <c r="F412" s="341"/>
      <c r="G412" s="341"/>
      <c r="H412" s="341"/>
      <c r="I412" s="341"/>
    </row>
    <row r="413" spans="2:9" s="415" customFormat="1" ht="15.75" customHeight="1">
      <c r="B413" s="341"/>
      <c r="C413" s="341"/>
      <c r="D413" s="341"/>
      <c r="E413" s="341"/>
      <c r="F413" s="341"/>
      <c r="G413" s="341"/>
      <c r="H413" s="341"/>
      <c r="I413" s="341"/>
    </row>
    <row r="414" spans="2:9" s="415" customFormat="1" ht="15.75" customHeight="1">
      <c r="B414" s="341"/>
      <c r="C414" s="341"/>
      <c r="D414" s="341"/>
      <c r="E414" s="341"/>
      <c r="F414" s="341"/>
      <c r="G414" s="341"/>
      <c r="H414" s="341"/>
      <c r="I414" s="341"/>
    </row>
    <row r="415" spans="2:9" s="415" customFormat="1" ht="15.75" customHeight="1">
      <c r="B415" s="341"/>
      <c r="C415" s="341"/>
      <c r="D415" s="341"/>
      <c r="E415" s="341"/>
      <c r="F415" s="341"/>
      <c r="G415" s="341"/>
      <c r="H415" s="341"/>
      <c r="I415" s="341"/>
    </row>
    <row r="416" spans="2:9" s="415" customFormat="1" ht="15.75" customHeight="1">
      <c r="B416" s="341"/>
      <c r="C416" s="341"/>
      <c r="D416" s="341"/>
      <c r="E416" s="341"/>
      <c r="F416" s="341"/>
      <c r="G416" s="341"/>
      <c r="H416" s="341"/>
      <c r="I416" s="341"/>
    </row>
    <row r="417" spans="2:9" s="415" customFormat="1" ht="15.75" customHeight="1">
      <c r="B417" s="341"/>
      <c r="C417" s="341"/>
      <c r="D417" s="341"/>
      <c r="E417" s="341"/>
      <c r="F417" s="341"/>
      <c r="G417" s="341"/>
      <c r="H417" s="341"/>
      <c r="I417" s="341"/>
    </row>
    <row r="418" spans="2:9" s="415" customFormat="1" ht="15.75" customHeight="1">
      <c r="B418" s="341"/>
      <c r="C418" s="341"/>
      <c r="D418" s="341"/>
      <c r="E418" s="341"/>
      <c r="F418" s="341"/>
      <c r="G418" s="341"/>
      <c r="H418" s="341"/>
      <c r="I418" s="341"/>
    </row>
    <row r="419" spans="2:9" s="415" customFormat="1" ht="15.75" customHeight="1">
      <c r="B419" s="341"/>
      <c r="C419" s="341"/>
      <c r="D419" s="341"/>
      <c r="E419" s="341"/>
      <c r="F419" s="341"/>
      <c r="G419" s="341"/>
      <c r="H419" s="341"/>
      <c r="I419" s="341"/>
    </row>
    <row r="420" spans="2:9" s="415" customFormat="1" ht="15.75" customHeight="1">
      <c r="B420" s="341"/>
      <c r="C420" s="341"/>
      <c r="D420" s="341"/>
      <c r="E420" s="341"/>
      <c r="F420" s="341"/>
      <c r="G420" s="341"/>
      <c r="H420" s="341"/>
      <c r="I420" s="341"/>
    </row>
    <row r="421" spans="2:9" s="415" customFormat="1" ht="15.75" customHeight="1">
      <c r="B421" s="341"/>
      <c r="C421" s="341"/>
      <c r="D421" s="341"/>
      <c r="E421" s="341"/>
      <c r="F421" s="341"/>
      <c r="G421" s="341"/>
      <c r="H421" s="341"/>
      <c r="I421" s="341"/>
    </row>
    <row r="422" spans="2:9" s="415" customFormat="1" ht="15.75" customHeight="1">
      <c r="B422" s="341"/>
      <c r="C422" s="341"/>
      <c r="D422" s="341"/>
      <c r="E422" s="341"/>
      <c r="F422" s="341"/>
      <c r="G422" s="341"/>
      <c r="H422" s="341"/>
      <c r="I422" s="341"/>
    </row>
    <row r="423" spans="2:9" s="415" customFormat="1" ht="15.75" customHeight="1">
      <c r="B423" s="341"/>
      <c r="C423" s="341"/>
      <c r="D423" s="341"/>
      <c r="E423" s="341"/>
      <c r="F423" s="341"/>
      <c r="G423" s="341"/>
      <c r="H423" s="341"/>
      <c r="I423" s="341"/>
    </row>
    <row r="424" spans="2:9" s="415" customFormat="1" ht="15.75" customHeight="1">
      <c r="B424" s="341"/>
      <c r="C424" s="341"/>
      <c r="D424" s="341"/>
      <c r="E424" s="341"/>
      <c r="F424" s="341"/>
      <c r="G424" s="341"/>
      <c r="H424" s="341"/>
      <c r="I424" s="341"/>
    </row>
    <row r="425" spans="2:9" s="415" customFormat="1" ht="15.75" customHeight="1">
      <c r="B425" s="341"/>
      <c r="C425" s="341"/>
      <c r="D425" s="341"/>
      <c r="E425" s="341"/>
      <c r="F425" s="341"/>
      <c r="G425" s="341"/>
      <c r="H425" s="341"/>
      <c r="I425" s="341"/>
    </row>
    <row r="426" spans="2:9" s="415" customFormat="1" ht="15.75" customHeight="1">
      <c r="B426" s="341"/>
      <c r="C426" s="341"/>
      <c r="D426" s="341"/>
      <c r="E426" s="341"/>
      <c r="F426" s="341"/>
      <c r="G426" s="341"/>
      <c r="H426" s="341"/>
      <c r="I426" s="341"/>
    </row>
    <row r="427" spans="2:9" s="415" customFormat="1" ht="15.75" customHeight="1">
      <c r="B427" s="341"/>
      <c r="C427" s="341"/>
      <c r="D427" s="341"/>
      <c r="E427" s="341"/>
      <c r="F427" s="341"/>
      <c r="G427" s="341"/>
      <c r="H427" s="341"/>
      <c r="I427" s="341"/>
    </row>
    <row r="428" spans="2:9" s="415" customFormat="1" ht="15.75" customHeight="1">
      <c r="B428" s="341"/>
      <c r="C428" s="341"/>
      <c r="D428" s="341"/>
      <c r="E428" s="341"/>
      <c r="F428" s="341"/>
      <c r="G428" s="341"/>
      <c r="H428" s="341"/>
      <c r="I428" s="341"/>
    </row>
    <row r="429" spans="2:9" s="415" customFormat="1" ht="15.75" customHeight="1">
      <c r="B429" s="341"/>
      <c r="C429" s="341"/>
      <c r="D429" s="341"/>
      <c r="E429" s="341"/>
      <c r="F429" s="341"/>
      <c r="G429" s="341"/>
      <c r="H429" s="341"/>
      <c r="I429" s="341"/>
    </row>
    <row r="430" spans="2:9" s="415" customFormat="1" ht="15.75" customHeight="1">
      <c r="B430" s="341"/>
      <c r="C430" s="341"/>
      <c r="D430" s="341"/>
      <c r="E430" s="341"/>
      <c r="F430" s="341"/>
      <c r="G430" s="341"/>
      <c r="H430" s="341"/>
      <c r="I430" s="341"/>
    </row>
    <row r="431" spans="2:9" s="415" customFormat="1" ht="15.75" customHeight="1">
      <c r="B431" s="341"/>
      <c r="C431" s="341"/>
      <c r="D431" s="341"/>
      <c r="E431" s="341"/>
      <c r="F431" s="341"/>
      <c r="G431" s="341"/>
      <c r="H431" s="341"/>
      <c r="I431" s="341"/>
    </row>
    <row r="432" spans="2:9" s="415" customFormat="1" ht="15.75" customHeight="1">
      <c r="B432" s="341"/>
      <c r="C432" s="341"/>
      <c r="D432" s="341"/>
      <c r="E432" s="341"/>
      <c r="F432" s="341"/>
      <c r="G432" s="341"/>
      <c r="H432" s="341"/>
      <c r="I432" s="341"/>
    </row>
    <row r="433" spans="2:9" s="415" customFormat="1" ht="15.75" customHeight="1">
      <c r="B433" s="341"/>
      <c r="C433" s="341"/>
      <c r="D433" s="341"/>
      <c r="E433" s="341"/>
      <c r="F433" s="341"/>
      <c r="G433" s="341"/>
      <c r="H433" s="341"/>
      <c r="I433" s="341"/>
    </row>
    <row r="434" spans="2:9" s="415" customFormat="1" ht="15.75" customHeight="1">
      <c r="B434" s="341"/>
      <c r="C434" s="341"/>
      <c r="D434" s="341"/>
      <c r="E434" s="341"/>
      <c r="F434" s="341"/>
      <c r="G434" s="341"/>
      <c r="H434" s="341"/>
      <c r="I434" s="341"/>
    </row>
    <row r="435" spans="2:9" s="415" customFormat="1" ht="15.75" customHeight="1">
      <c r="B435" s="341"/>
      <c r="C435" s="341"/>
      <c r="D435" s="341"/>
      <c r="E435" s="341"/>
      <c r="F435" s="341"/>
      <c r="G435" s="341"/>
      <c r="H435" s="341"/>
      <c r="I435" s="341"/>
    </row>
    <row r="436" spans="2:9" s="415" customFormat="1" ht="15.75" customHeight="1">
      <c r="B436" s="341"/>
      <c r="C436" s="341"/>
      <c r="D436" s="341"/>
      <c r="E436" s="341"/>
      <c r="F436" s="341"/>
      <c r="G436" s="341"/>
      <c r="H436" s="341"/>
      <c r="I436" s="341"/>
    </row>
    <row r="437" spans="2:9" s="415" customFormat="1" ht="15.75" customHeight="1">
      <c r="B437" s="341"/>
      <c r="C437" s="341"/>
      <c r="D437" s="341"/>
      <c r="E437" s="341"/>
      <c r="F437" s="341"/>
      <c r="G437" s="341"/>
      <c r="H437" s="341"/>
      <c r="I437" s="341"/>
    </row>
    <row r="438" spans="2:9" s="415" customFormat="1" ht="15.75" customHeight="1">
      <c r="B438" s="341"/>
      <c r="C438" s="341"/>
      <c r="D438" s="341"/>
      <c r="E438" s="341"/>
      <c r="F438" s="341"/>
      <c r="G438" s="341"/>
      <c r="H438" s="341"/>
      <c r="I438" s="341"/>
    </row>
    <row r="439" spans="2:9" s="415" customFormat="1" ht="15.75" customHeight="1">
      <c r="B439" s="341"/>
      <c r="C439" s="341"/>
      <c r="D439" s="341"/>
      <c r="E439" s="341"/>
      <c r="F439" s="341"/>
      <c r="G439" s="341"/>
      <c r="H439" s="341"/>
      <c r="I439" s="341"/>
    </row>
    <row r="440" spans="2:9" s="415" customFormat="1" ht="15.75" customHeight="1">
      <c r="B440" s="341"/>
      <c r="C440" s="341"/>
      <c r="D440" s="341"/>
      <c r="E440" s="341"/>
      <c r="F440" s="341"/>
      <c r="G440" s="341"/>
      <c r="H440" s="341"/>
      <c r="I440" s="341"/>
    </row>
    <row r="441" spans="2:9" s="415" customFormat="1" ht="15.75" customHeight="1">
      <c r="B441" s="341"/>
      <c r="C441" s="341"/>
      <c r="D441" s="341"/>
      <c r="E441" s="341"/>
      <c r="F441" s="341"/>
      <c r="G441" s="341"/>
      <c r="H441" s="341"/>
      <c r="I441" s="341"/>
    </row>
    <row r="442" spans="2:9" s="415" customFormat="1" ht="15.75" customHeight="1">
      <c r="B442" s="341"/>
      <c r="C442" s="341"/>
      <c r="D442" s="341"/>
      <c r="E442" s="341"/>
      <c r="F442" s="341"/>
      <c r="G442" s="341"/>
      <c r="H442" s="341"/>
      <c r="I442" s="341"/>
    </row>
    <row r="443" spans="2:9" s="415" customFormat="1" ht="15.75" customHeight="1">
      <c r="B443" s="341"/>
      <c r="C443" s="341"/>
      <c r="D443" s="341"/>
      <c r="E443" s="341"/>
      <c r="F443" s="341"/>
      <c r="G443" s="341"/>
      <c r="H443" s="341"/>
      <c r="I443" s="341"/>
    </row>
    <row r="444" spans="2:9" s="415" customFormat="1" ht="15.75" customHeight="1">
      <c r="B444" s="341"/>
      <c r="C444" s="341"/>
      <c r="D444" s="341"/>
      <c r="E444" s="341"/>
      <c r="F444" s="341"/>
      <c r="G444" s="341"/>
      <c r="H444" s="341"/>
      <c r="I444" s="341"/>
    </row>
    <row r="445" spans="2:9" s="415" customFormat="1" ht="15.75" customHeight="1">
      <c r="B445" s="341"/>
      <c r="C445" s="341"/>
      <c r="D445" s="341"/>
      <c r="E445" s="341"/>
      <c r="F445" s="341"/>
      <c r="G445" s="341"/>
      <c r="H445" s="341"/>
      <c r="I445" s="341"/>
    </row>
    <row r="446" spans="2:9" s="415" customFormat="1" ht="15.75" customHeight="1">
      <c r="B446" s="341"/>
      <c r="C446" s="341"/>
      <c r="D446" s="341"/>
      <c r="E446" s="341"/>
      <c r="F446" s="341"/>
      <c r="G446" s="341"/>
      <c r="H446" s="341"/>
      <c r="I446" s="341"/>
    </row>
    <row r="447" spans="2:9" s="415" customFormat="1" ht="15.75" customHeight="1">
      <c r="B447" s="341"/>
      <c r="C447" s="341"/>
      <c r="D447" s="341"/>
      <c r="E447" s="341"/>
      <c r="F447" s="341"/>
      <c r="G447" s="341"/>
      <c r="H447" s="341"/>
      <c r="I447" s="341"/>
    </row>
    <row r="448" spans="2:9" s="415" customFormat="1" ht="15.75" customHeight="1">
      <c r="B448" s="341"/>
      <c r="C448" s="341"/>
      <c r="D448" s="341"/>
      <c r="E448" s="341"/>
      <c r="F448" s="341"/>
      <c r="G448" s="341"/>
      <c r="H448" s="341"/>
      <c r="I448" s="341"/>
    </row>
    <row r="449" spans="2:9" s="415" customFormat="1" ht="15.75" customHeight="1">
      <c r="B449" s="341"/>
      <c r="C449" s="341"/>
      <c r="D449" s="341"/>
      <c r="E449" s="341"/>
      <c r="F449" s="341"/>
      <c r="G449" s="341"/>
      <c r="H449" s="341"/>
      <c r="I449" s="341"/>
    </row>
    <row r="450" spans="2:9" s="415" customFormat="1" ht="15.75" customHeight="1">
      <c r="B450" s="341"/>
      <c r="C450" s="341"/>
      <c r="D450" s="341"/>
      <c r="E450" s="341"/>
      <c r="F450" s="341"/>
      <c r="G450" s="341"/>
      <c r="H450" s="341"/>
      <c r="I450" s="341"/>
    </row>
    <row r="451" spans="2:9" s="415" customFormat="1" ht="15.75" customHeight="1">
      <c r="B451" s="341"/>
      <c r="C451" s="341"/>
      <c r="D451" s="341"/>
      <c r="E451" s="341"/>
      <c r="F451" s="341"/>
      <c r="G451" s="341"/>
      <c r="H451" s="341"/>
      <c r="I451" s="341"/>
    </row>
    <row r="452" spans="2:9" s="415" customFormat="1" ht="15.75" customHeight="1">
      <c r="B452" s="341"/>
      <c r="C452" s="341"/>
      <c r="D452" s="341"/>
      <c r="E452" s="341"/>
      <c r="F452" s="341"/>
      <c r="G452" s="341"/>
      <c r="H452" s="341"/>
      <c r="I452" s="341"/>
    </row>
    <row r="453" spans="2:9" s="415" customFormat="1" ht="15.75" customHeight="1">
      <c r="B453" s="341"/>
      <c r="C453" s="341"/>
      <c r="D453" s="341"/>
      <c r="E453" s="341"/>
      <c r="F453" s="341"/>
      <c r="G453" s="341"/>
      <c r="H453" s="341"/>
      <c r="I453" s="341"/>
    </row>
    <row r="454" spans="2:9" s="415" customFormat="1" ht="15.75" customHeight="1">
      <c r="B454" s="341"/>
      <c r="C454" s="341"/>
      <c r="D454" s="341"/>
      <c r="E454" s="341"/>
      <c r="F454" s="341"/>
      <c r="G454" s="341"/>
      <c r="H454" s="341"/>
      <c r="I454" s="341"/>
    </row>
    <row r="455" spans="2:9" s="415" customFormat="1" ht="15.75" customHeight="1">
      <c r="B455" s="341"/>
      <c r="C455" s="341"/>
      <c r="D455" s="341"/>
      <c r="E455" s="341"/>
      <c r="F455" s="341"/>
      <c r="G455" s="341"/>
      <c r="H455" s="341"/>
      <c r="I455" s="341"/>
    </row>
    <row r="456" spans="2:9" s="415" customFormat="1" ht="15.75" customHeight="1">
      <c r="B456" s="341"/>
      <c r="C456" s="341"/>
      <c r="D456" s="341"/>
      <c r="E456" s="341"/>
      <c r="F456" s="341"/>
      <c r="G456" s="341"/>
      <c r="H456" s="341"/>
      <c r="I456" s="341"/>
    </row>
    <row r="457" spans="2:9" s="415" customFormat="1" ht="15.75" customHeight="1">
      <c r="B457" s="341"/>
      <c r="C457" s="341"/>
      <c r="D457" s="341"/>
      <c r="E457" s="341"/>
      <c r="F457" s="341"/>
      <c r="G457" s="341"/>
      <c r="H457" s="341"/>
      <c r="I457" s="341"/>
    </row>
    <row r="458" spans="2:9" s="415" customFormat="1" ht="15.75" customHeight="1">
      <c r="B458" s="341"/>
      <c r="C458" s="341"/>
      <c r="D458" s="341"/>
      <c r="E458" s="341"/>
      <c r="F458" s="341"/>
      <c r="G458" s="341"/>
      <c r="H458" s="341"/>
      <c r="I458" s="341"/>
    </row>
    <row r="459" spans="2:9" s="415" customFormat="1" ht="15.75" customHeight="1">
      <c r="B459" s="341"/>
      <c r="C459" s="341"/>
      <c r="D459" s="341"/>
      <c r="E459" s="341"/>
      <c r="F459" s="341"/>
      <c r="G459" s="341"/>
      <c r="H459" s="341"/>
      <c r="I459" s="341"/>
    </row>
    <row r="460" spans="2:9" s="415" customFormat="1" ht="15.75" customHeight="1">
      <c r="B460" s="341"/>
      <c r="C460" s="341"/>
      <c r="D460" s="341"/>
      <c r="E460" s="341"/>
      <c r="F460" s="341"/>
      <c r="G460" s="341"/>
      <c r="H460" s="341"/>
      <c r="I460" s="341"/>
    </row>
    <row r="461" spans="2:9" s="415" customFormat="1" ht="15.75" customHeight="1">
      <c r="B461" s="341"/>
      <c r="C461" s="341"/>
      <c r="D461" s="341"/>
      <c r="E461" s="341"/>
      <c r="F461" s="341"/>
      <c r="G461" s="341"/>
      <c r="H461" s="341"/>
      <c r="I461" s="341"/>
    </row>
    <row r="462" spans="2:9" s="415" customFormat="1" ht="15.75" customHeight="1">
      <c r="B462" s="341"/>
      <c r="C462" s="341"/>
      <c r="D462" s="341"/>
      <c r="E462" s="341"/>
      <c r="F462" s="341"/>
      <c r="G462" s="341"/>
      <c r="H462" s="341"/>
      <c r="I462" s="341"/>
    </row>
    <row r="463" spans="2:9" s="415" customFormat="1" ht="15.75" customHeight="1">
      <c r="B463" s="341"/>
      <c r="C463" s="341"/>
      <c r="D463" s="341"/>
      <c r="E463" s="341"/>
      <c r="F463" s="341"/>
      <c r="G463" s="341"/>
      <c r="H463" s="341"/>
      <c r="I463" s="341"/>
    </row>
    <row r="464" spans="2:9" s="415" customFormat="1" ht="15.75" customHeight="1">
      <c r="B464" s="341"/>
      <c r="C464" s="341"/>
      <c r="D464" s="341"/>
      <c r="E464" s="341"/>
      <c r="F464" s="341"/>
      <c r="G464" s="341"/>
      <c r="H464" s="341"/>
      <c r="I464" s="341"/>
    </row>
    <row r="465" spans="2:9" s="415" customFormat="1" ht="15.75" customHeight="1">
      <c r="B465" s="341"/>
      <c r="C465" s="341"/>
      <c r="D465" s="341"/>
      <c r="E465" s="341"/>
      <c r="F465" s="341"/>
      <c r="G465" s="341"/>
      <c r="H465" s="341"/>
      <c r="I465" s="341"/>
    </row>
    <row r="466" spans="2:9" s="415" customFormat="1" ht="15.75" customHeight="1">
      <c r="B466" s="341"/>
      <c r="C466" s="341"/>
      <c r="D466" s="341"/>
      <c r="E466" s="341"/>
      <c r="F466" s="341"/>
      <c r="G466" s="341"/>
      <c r="H466" s="341"/>
      <c r="I466" s="341"/>
    </row>
    <row r="467" spans="2:9" s="415" customFormat="1" ht="15.75" customHeight="1">
      <c r="B467" s="341"/>
      <c r="C467" s="341"/>
      <c r="D467" s="341"/>
      <c r="E467" s="341"/>
      <c r="F467" s="341"/>
      <c r="G467" s="341"/>
      <c r="H467" s="341"/>
      <c r="I467" s="341"/>
    </row>
    <row r="468" spans="2:9" s="415" customFormat="1" ht="15.75" customHeight="1">
      <c r="B468" s="341"/>
      <c r="C468" s="341"/>
      <c r="D468" s="341"/>
      <c r="E468" s="341"/>
      <c r="F468" s="341"/>
      <c r="G468" s="341"/>
      <c r="H468" s="341"/>
      <c r="I468" s="341"/>
    </row>
    <row r="469" spans="2:9" s="415" customFormat="1" ht="15.75" customHeight="1">
      <c r="B469" s="341"/>
      <c r="C469" s="341"/>
      <c r="D469" s="341"/>
      <c r="E469" s="341"/>
      <c r="F469" s="341"/>
      <c r="G469" s="341"/>
      <c r="H469" s="341"/>
      <c r="I469" s="341"/>
    </row>
    <row r="470" spans="2:9" s="415" customFormat="1" ht="15.75" customHeight="1">
      <c r="B470" s="341"/>
      <c r="C470" s="341"/>
      <c r="D470" s="341"/>
      <c r="E470" s="341"/>
      <c r="F470" s="341"/>
      <c r="G470" s="341"/>
      <c r="H470" s="341"/>
      <c r="I470" s="341"/>
    </row>
    <row r="471" spans="2:9" s="415" customFormat="1" ht="15.75" customHeight="1">
      <c r="B471" s="341"/>
      <c r="C471" s="341"/>
      <c r="D471" s="341"/>
      <c r="E471" s="341"/>
      <c r="F471" s="341"/>
      <c r="G471" s="341"/>
      <c r="H471" s="341"/>
      <c r="I471" s="341"/>
    </row>
    <row r="472" spans="2:9" s="415" customFormat="1" ht="15.75" customHeight="1">
      <c r="B472" s="341"/>
      <c r="C472" s="341"/>
      <c r="D472" s="341"/>
      <c r="E472" s="341"/>
      <c r="F472" s="341"/>
      <c r="G472" s="341"/>
      <c r="H472" s="341"/>
      <c r="I472" s="341"/>
    </row>
    <row r="473" spans="2:9" s="415" customFormat="1" ht="15.75" customHeight="1">
      <c r="B473" s="341"/>
      <c r="C473" s="341"/>
      <c r="D473" s="341"/>
      <c r="E473" s="341"/>
      <c r="F473" s="341"/>
      <c r="G473" s="341"/>
      <c r="H473" s="341"/>
      <c r="I473" s="341"/>
    </row>
    <row r="474" spans="2:9" s="415" customFormat="1" ht="15.75" customHeight="1">
      <c r="B474" s="341"/>
      <c r="C474" s="341"/>
      <c r="D474" s="341"/>
      <c r="E474" s="341"/>
      <c r="F474" s="341"/>
      <c r="G474" s="341"/>
      <c r="H474" s="341"/>
      <c r="I474" s="341"/>
    </row>
    <row r="475" spans="2:9" s="415" customFormat="1" ht="15.75" customHeight="1">
      <c r="B475" s="341"/>
      <c r="C475" s="341"/>
      <c r="D475" s="341"/>
      <c r="E475" s="341"/>
      <c r="F475" s="341"/>
      <c r="G475" s="341"/>
      <c r="H475" s="341"/>
      <c r="I475" s="341"/>
    </row>
    <row r="476" spans="2:9" s="415" customFormat="1" ht="15.75" customHeight="1">
      <c r="B476" s="341"/>
      <c r="C476" s="341"/>
      <c r="D476" s="341"/>
      <c r="E476" s="341"/>
      <c r="F476" s="341"/>
      <c r="G476" s="341"/>
      <c r="H476" s="341"/>
      <c r="I476" s="341"/>
    </row>
    <row r="477" spans="2:9" s="415" customFormat="1" ht="15.75" customHeight="1">
      <c r="B477" s="341"/>
      <c r="C477" s="341"/>
      <c r="D477" s="341"/>
      <c r="E477" s="341"/>
      <c r="F477" s="341"/>
      <c r="G477" s="341"/>
      <c r="H477" s="341"/>
      <c r="I477" s="341"/>
    </row>
    <row r="478" spans="2:9" s="415" customFormat="1" ht="15.75" customHeight="1">
      <c r="B478" s="341"/>
      <c r="C478" s="341"/>
      <c r="D478" s="341"/>
      <c r="E478" s="341"/>
      <c r="F478" s="341"/>
      <c r="G478" s="341"/>
      <c r="H478" s="341"/>
      <c r="I478" s="341"/>
    </row>
    <row r="479" spans="2:9" s="415" customFormat="1" ht="15.75" customHeight="1">
      <c r="B479" s="341"/>
      <c r="C479" s="341"/>
      <c r="D479" s="341"/>
      <c r="E479" s="341"/>
      <c r="F479" s="341"/>
      <c r="G479" s="341"/>
      <c r="H479" s="341"/>
      <c r="I479" s="341"/>
    </row>
    <row r="480" spans="2:9" s="415" customFormat="1" ht="15.75" customHeight="1">
      <c r="B480" s="341"/>
      <c r="C480" s="341"/>
      <c r="D480" s="341"/>
      <c r="E480" s="341"/>
      <c r="F480" s="341"/>
      <c r="G480" s="341"/>
      <c r="H480" s="341"/>
      <c r="I480" s="341"/>
    </row>
    <row r="481" spans="2:9" s="415" customFormat="1" ht="15.75" customHeight="1">
      <c r="B481" s="341"/>
      <c r="C481" s="341"/>
      <c r="D481" s="341"/>
      <c r="E481" s="341"/>
      <c r="F481" s="341"/>
      <c r="G481" s="341"/>
      <c r="H481" s="341"/>
      <c r="I481" s="341"/>
    </row>
    <row r="482" spans="2:9" s="415" customFormat="1" ht="15.75" customHeight="1">
      <c r="B482" s="341"/>
      <c r="C482" s="341"/>
      <c r="D482" s="341"/>
      <c r="E482" s="341"/>
      <c r="F482" s="341"/>
      <c r="G482" s="341"/>
      <c r="H482" s="341"/>
      <c r="I482" s="341"/>
    </row>
    <row r="483" spans="2:9" s="415" customFormat="1" ht="15.75" customHeight="1">
      <c r="B483" s="341"/>
      <c r="C483" s="341"/>
      <c r="D483" s="341"/>
      <c r="E483" s="341"/>
      <c r="F483" s="341"/>
      <c r="G483" s="341"/>
      <c r="H483" s="341"/>
      <c r="I483" s="341"/>
    </row>
    <row r="484" spans="2:9" s="415" customFormat="1" ht="15.75" customHeight="1">
      <c r="B484" s="341"/>
      <c r="C484" s="341"/>
      <c r="D484" s="341"/>
      <c r="E484" s="341"/>
      <c r="F484" s="341"/>
      <c r="G484" s="341"/>
      <c r="H484" s="341"/>
      <c r="I484" s="341"/>
    </row>
    <row r="485" spans="2:9" s="415" customFormat="1" ht="15.75" customHeight="1">
      <c r="B485" s="341"/>
      <c r="C485" s="341"/>
      <c r="D485" s="341"/>
      <c r="E485" s="341"/>
      <c r="F485" s="341"/>
      <c r="G485" s="341"/>
      <c r="H485" s="341"/>
      <c r="I485" s="341"/>
    </row>
    <row r="486" spans="2:9" s="415" customFormat="1" ht="15.75" customHeight="1">
      <c r="B486" s="341"/>
      <c r="C486" s="341"/>
      <c r="D486" s="341"/>
      <c r="E486" s="341"/>
      <c r="F486" s="341"/>
      <c r="G486" s="341"/>
      <c r="H486" s="341"/>
      <c r="I486" s="341"/>
    </row>
    <row r="487" spans="2:9" s="415" customFormat="1" ht="15.75" customHeight="1">
      <c r="B487" s="341"/>
      <c r="C487" s="341"/>
      <c r="D487" s="341"/>
      <c r="E487" s="341"/>
      <c r="F487" s="341"/>
      <c r="G487" s="341"/>
      <c r="H487" s="341"/>
      <c r="I487" s="341"/>
    </row>
    <row r="488" spans="2:9" s="415" customFormat="1" ht="15.75" customHeight="1">
      <c r="B488" s="341"/>
      <c r="C488" s="341"/>
      <c r="D488" s="341"/>
      <c r="E488" s="341"/>
      <c r="F488" s="341"/>
      <c r="G488" s="341"/>
      <c r="H488" s="341"/>
      <c r="I488" s="341"/>
    </row>
    <row r="489" spans="2:9" s="415" customFormat="1" ht="15.75" customHeight="1">
      <c r="B489" s="341"/>
      <c r="C489" s="341"/>
      <c r="D489" s="341"/>
      <c r="E489" s="341"/>
      <c r="F489" s="341"/>
      <c r="G489" s="341"/>
      <c r="H489" s="341"/>
      <c r="I489" s="341"/>
    </row>
    <row r="490" spans="2:9" s="415" customFormat="1" ht="15.75" customHeight="1">
      <c r="B490" s="341"/>
      <c r="C490" s="341"/>
      <c r="D490" s="341"/>
      <c r="E490" s="341"/>
      <c r="F490" s="341"/>
      <c r="G490" s="341"/>
      <c r="H490" s="341"/>
      <c r="I490" s="341"/>
    </row>
    <row r="491" spans="2:9" s="415" customFormat="1" ht="15.75" customHeight="1">
      <c r="B491" s="341"/>
      <c r="C491" s="341"/>
      <c r="D491" s="341"/>
      <c r="E491" s="341"/>
      <c r="F491" s="341"/>
      <c r="G491" s="341"/>
      <c r="H491" s="341"/>
      <c r="I491" s="341"/>
    </row>
    <row r="492" spans="2:9" s="415" customFormat="1" ht="15.75" customHeight="1">
      <c r="B492" s="341"/>
      <c r="C492" s="341"/>
      <c r="D492" s="341"/>
      <c r="E492" s="341"/>
      <c r="F492" s="341"/>
      <c r="G492" s="341"/>
      <c r="H492" s="341"/>
      <c r="I492" s="341"/>
    </row>
    <row r="493" spans="2:9" s="415" customFormat="1" ht="15.75" customHeight="1">
      <c r="B493" s="341"/>
      <c r="C493" s="341"/>
      <c r="D493" s="341"/>
      <c r="E493" s="341"/>
      <c r="F493" s="341"/>
      <c r="G493" s="341"/>
      <c r="H493" s="341"/>
      <c r="I493" s="341"/>
    </row>
    <row r="494" spans="2:9" s="415" customFormat="1" ht="15.75" customHeight="1">
      <c r="B494" s="341"/>
      <c r="C494" s="341"/>
      <c r="D494" s="341"/>
      <c r="E494" s="341"/>
      <c r="F494" s="341"/>
      <c r="G494" s="341"/>
      <c r="H494" s="341"/>
      <c r="I494" s="341"/>
    </row>
    <row r="495" spans="2:9" s="415" customFormat="1" ht="15.75" customHeight="1">
      <c r="B495" s="341"/>
      <c r="C495" s="341"/>
      <c r="D495" s="341"/>
      <c r="E495" s="341"/>
      <c r="F495" s="341"/>
      <c r="G495" s="341"/>
      <c r="H495" s="341"/>
      <c r="I495" s="341"/>
    </row>
    <row r="496" spans="2:9" s="415" customFormat="1" ht="15.75" customHeight="1">
      <c r="B496" s="341"/>
      <c r="C496" s="341"/>
      <c r="D496" s="341"/>
      <c r="E496" s="341"/>
      <c r="F496" s="341"/>
      <c r="G496" s="341"/>
      <c r="H496" s="341"/>
      <c r="I496" s="341"/>
    </row>
    <row r="497" spans="2:9" s="415" customFormat="1" ht="15.75" customHeight="1">
      <c r="B497" s="341"/>
      <c r="C497" s="341"/>
      <c r="D497" s="341"/>
      <c r="E497" s="341"/>
      <c r="F497" s="341"/>
      <c r="G497" s="341"/>
      <c r="H497" s="341"/>
      <c r="I497" s="341"/>
    </row>
    <row r="498" spans="2:9" s="415" customFormat="1" ht="15.75" customHeight="1">
      <c r="B498" s="341"/>
      <c r="C498" s="341"/>
      <c r="D498" s="341"/>
      <c r="E498" s="341"/>
      <c r="F498" s="341"/>
      <c r="G498" s="341"/>
      <c r="H498" s="341"/>
      <c r="I498" s="341"/>
    </row>
    <row r="499" spans="2:9" s="415" customFormat="1" ht="15.75" customHeight="1">
      <c r="B499" s="341"/>
      <c r="C499" s="341"/>
      <c r="D499" s="341"/>
      <c r="E499" s="341"/>
      <c r="F499" s="341"/>
      <c r="G499" s="341"/>
      <c r="H499" s="341"/>
      <c r="I499" s="341"/>
    </row>
    <row r="500" spans="2:9" s="415" customFormat="1" ht="15.75" customHeight="1">
      <c r="B500" s="341"/>
      <c r="C500" s="341"/>
      <c r="D500" s="341"/>
      <c r="E500" s="341"/>
      <c r="F500" s="341"/>
      <c r="G500" s="341"/>
      <c r="H500" s="341"/>
      <c r="I500" s="341"/>
    </row>
    <row r="501" spans="2:9" s="415" customFormat="1" ht="15.75" customHeight="1">
      <c r="B501" s="341"/>
      <c r="C501" s="341"/>
      <c r="D501" s="341"/>
      <c r="E501" s="341"/>
      <c r="F501" s="341"/>
      <c r="G501" s="341"/>
      <c r="H501" s="341"/>
      <c r="I501" s="341"/>
    </row>
    <row r="502" spans="2:9" s="415" customFormat="1" ht="15.75" customHeight="1">
      <c r="B502" s="341"/>
      <c r="C502" s="341"/>
      <c r="D502" s="341"/>
      <c r="E502" s="341"/>
      <c r="F502" s="341"/>
      <c r="G502" s="341"/>
      <c r="H502" s="341"/>
      <c r="I502" s="341"/>
    </row>
    <row r="503" spans="2:9" s="415" customFormat="1" ht="15.75" customHeight="1">
      <c r="B503" s="341"/>
      <c r="C503" s="341"/>
      <c r="D503" s="341"/>
      <c r="E503" s="341"/>
      <c r="F503" s="341"/>
      <c r="G503" s="341"/>
      <c r="H503" s="341"/>
      <c r="I503" s="341"/>
    </row>
    <row r="504" spans="2:9" s="415" customFormat="1" ht="15.75" customHeight="1">
      <c r="B504" s="341"/>
      <c r="C504" s="341"/>
      <c r="D504" s="341"/>
      <c r="E504" s="341"/>
      <c r="F504" s="341"/>
      <c r="G504" s="341"/>
      <c r="H504" s="341"/>
      <c r="I504" s="341"/>
    </row>
    <row r="505" spans="2:9" s="415" customFormat="1" ht="15.75" customHeight="1">
      <c r="B505" s="341"/>
      <c r="C505" s="341"/>
      <c r="D505" s="341"/>
      <c r="E505" s="341"/>
      <c r="F505" s="341"/>
      <c r="G505" s="341"/>
      <c r="H505" s="341"/>
      <c r="I505" s="341"/>
    </row>
    <row r="506" spans="2:9" s="415" customFormat="1" ht="15.75" customHeight="1">
      <c r="B506" s="341"/>
      <c r="C506" s="341"/>
      <c r="D506" s="341"/>
      <c r="E506" s="341"/>
      <c r="F506" s="341"/>
      <c r="G506" s="341"/>
      <c r="H506" s="341"/>
      <c r="I506" s="341"/>
    </row>
    <row r="507" spans="2:9" s="415" customFormat="1" ht="15.75" customHeight="1">
      <c r="B507" s="341"/>
      <c r="C507" s="341"/>
      <c r="D507" s="341"/>
      <c r="E507" s="341"/>
      <c r="F507" s="341"/>
      <c r="G507" s="341"/>
      <c r="H507" s="341"/>
      <c r="I507" s="341"/>
    </row>
    <row r="508" spans="2:9" s="415" customFormat="1" ht="15.75" customHeight="1">
      <c r="B508" s="341"/>
      <c r="C508" s="341"/>
      <c r="D508" s="341"/>
      <c r="E508" s="341"/>
      <c r="F508" s="341"/>
      <c r="G508" s="341"/>
      <c r="H508" s="341"/>
      <c r="I508" s="341"/>
    </row>
    <row r="509" spans="2:9" s="415" customFormat="1" ht="15.75" customHeight="1">
      <c r="B509" s="341"/>
      <c r="C509" s="341"/>
      <c r="D509" s="341"/>
      <c r="E509" s="341"/>
      <c r="F509" s="341"/>
      <c r="G509" s="341"/>
      <c r="H509" s="341"/>
      <c r="I509" s="341"/>
    </row>
    <row r="510" spans="2:9" s="415" customFormat="1" ht="15.75" customHeight="1">
      <c r="B510" s="341"/>
      <c r="C510" s="341"/>
      <c r="D510" s="341"/>
      <c r="E510" s="341"/>
      <c r="F510" s="341"/>
      <c r="G510" s="341"/>
      <c r="H510" s="341"/>
      <c r="I510" s="341"/>
    </row>
    <row r="511" spans="2:9" s="415" customFormat="1" ht="15.75" customHeight="1">
      <c r="B511" s="341"/>
      <c r="C511" s="341"/>
      <c r="D511" s="341"/>
      <c r="E511" s="341"/>
      <c r="F511" s="341"/>
      <c r="G511" s="341"/>
      <c r="H511" s="341"/>
      <c r="I511" s="341"/>
    </row>
    <row r="512" spans="2:9" s="415" customFormat="1" ht="15.75" customHeight="1">
      <c r="B512" s="341"/>
      <c r="C512" s="341"/>
      <c r="D512" s="341"/>
      <c r="E512" s="341"/>
      <c r="F512" s="341"/>
      <c r="G512" s="341"/>
      <c r="H512" s="341"/>
      <c r="I512" s="341"/>
    </row>
    <row r="513" spans="2:9" s="415" customFormat="1" ht="15.75" customHeight="1">
      <c r="B513" s="341"/>
      <c r="C513" s="341"/>
      <c r="D513" s="341"/>
      <c r="E513" s="341"/>
      <c r="F513" s="341"/>
      <c r="G513" s="341"/>
      <c r="H513" s="341"/>
      <c r="I513" s="341"/>
    </row>
    <row r="514" spans="2:9" s="415" customFormat="1" ht="15.75" customHeight="1">
      <c r="B514" s="341"/>
      <c r="C514" s="341"/>
      <c r="D514" s="341"/>
      <c r="E514" s="341"/>
      <c r="F514" s="341"/>
      <c r="G514" s="341"/>
      <c r="H514" s="341"/>
      <c r="I514" s="341"/>
    </row>
    <row r="515" spans="2:9" s="415" customFormat="1" ht="15.75" customHeight="1">
      <c r="B515" s="341"/>
      <c r="C515" s="341"/>
      <c r="D515" s="341"/>
      <c r="E515" s="341"/>
      <c r="F515" s="341"/>
      <c r="G515" s="341"/>
      <c r="H515" s="341"/>
      <c r="I515" s="341"/>
    </row>
    <row r="516" spans="2:9" s="415" customFormat="1" ht="15.75" customHeight="1">
      <c r="B516" s="341"/>
      <c r="C516" s="341"/>
      <c r="D516" s="341"/>
      <c r="E516" s="341"/>
      <c r="F516" s="341"/>
      <c r="G516" s="341"/>
      <c r="H516" s="341"/>
      <c r="I516" s="341"/>
    </row>
    <row r="517" spans="2:9" s="415" customFormat="1" ht="15.75" customHeight="1">
      <c r="B517" s="341"/>
      <c r="C517" s="341"/>
      <c r="D517" s="341"/>
      <c r="E517" s="341"/>
      <c r="F517" s="341"/>
      <c r="G517" s="341"/>
      <c r="H517" s="341"/>
      <c r="I517" s="341"/>
    </row>
    <row r="518" spans="2:9" s="415" customFormat="1" ht="15.75" customHeight="1">
      <c r="B518" s="341"/>
      <c r="C518" s="341"/>
      <c r="D518" s="341"/>
      <c r="E518" s="341"/>
      <c r="F518" s="341"/>
      <c r="G518" s="341"/>
      <c r="H518" s="341"/>
      <c r="I518" s="341"/>
    </row>
    <row r="519" spans="2:9" s="415" customFormat="1" ht="15.75" customHeight="1">
      <c r="B519" s="341"/>
      <c r="C519" s="341"/>
      <c r="D519" s="341"/>
      <c r="E519" s="341"/>
      <c r="F519" s="341"/>
      <c r="G519" s="341"/>
      <c r="H519" s="341"/>
      <c r="I519" s="341"/>
    </row>
    <row r="520" spans="2:9" s="415" customFormat="1" ht="15.75" customHeight="1">
      <c r="B520" s="341"/>
      <c r="C520" s="341"/>
      <c r="D520" s="341"/>
      <c r="E520" s="341"/>
      <c r="F520" s="341"/>
      <c r="G520" s="341"/>
      <c r="H520" s="341"/>
      <c r="I520" s="341"/>
    </row>
    <row r="521" spans="2:9" s="415" customFormat="1" ht="15.75" customHeight="1">
      <c r="B521" s="341"/>
      <c r="C521" s="341"/>
      <c r="D521" s="341"/>
      <c r="E521" s="341"/>
      <c r="F521" s="341"/>
      <c r="G521" s="341"/>
      <c r="H521" s="341"/>
      <c r="I521" s="341"/>
    </row>
    <row r="522" spans="2:9" s="415" customFormat="1" ht="15.75" customHeight="1">
      <c r="B522" s="341"/>
      <c r="C522" s="341"/>
      <c r="D522" s="341"/>
      <c r="E522" s="341"/>
      <c r="F522" s="341"/>
      <c r="G522" s="341"/>
      <c r="H522" s="341"/>
      <c r="I522" s="341"/>
    </row>
    <row r="523" spans="2:9" s="415" customFormat="1" ht="15.75" customHeight="1">
      <c r="B523" s="341"/>
      <c r="C523" s="341"/>
      <c r="D523" s="341"/>
      <c r="E523" s="341"/>
      <c r="F523" s="341"/>
      <c r="G523" s="341"/>
      <c r="H523" s="341"/>
      <c r="I523" s="341"/>
    </row>
    <row r="524" spans="2:9" s="415" customFormat="1" ht="15.75" customHeight="1">
      <c r="B524" s="341"/>
      <c r="C524" s="341"/>
      <c r="D524" s="341"/>
      <c r="E524" s="341"/>
      <c r="F524" s="341"/>
      <c r="G524" s="341"/>
      <c r="H524" s="341"/>
      <c r="I524" s="341"/>
    </row>
    <row r="525" spans="2:9" s="415" customFormat="1" ht="15.75" customHeight="1">
      <c r="B525" s="341"/>
      <c r="C525" s="341"/>
      <c r="D525" s="341"/>
      <c r="E525" s="341"/>
      <c r="F525" s="341"/>
      <c r="G525" s="341"/>
      <c r="H525" s="341"/>
      <c r="I525" s="341"/>
    </row>
    <row r="526" spans="2:9" s="415" customFormat="1" ht="15.75" customHeight="1">
      <c r="B526" s="341"/>
      <c r="C526" s="341"/>
      <c r="D526" s="341"/>
      <c r="E526" s="341"/>
      <c r="F526" s="341"/>
      <c r="G526" s="341"/>
      <c r="H526" s="341"/>
      <c r="I526" s="341"/>
    </row>
    <row r="527" spans="2:9" s="415" customFormat="1" ht="15.75" customHeight="1">
      <c r="B527" s="341"/>
      <c r="C527" s="341"/>
      <c r="D527" s="341"/>
      <c r="E527" s="341"/>
      <c r="F527" s="341"/>
      <c r="G527" s="341"/>
      <c r="H527" s="341"/>
      <c r="I527" s="341"/>
    </row>
    <row r="528" spans="2:9" s="415" customFormat="1" ht="15.75" customHeight="1">
      <c r="B528" s="341"/>
      <c r="C528" s="341"/>
      <c r="D528" s="341"/>
      <c r="E528" s="341"/>
      <c r="F528" s="341"/>
      <c r="G528" s="341"/>
      <c r="H528" s="341"/>
      <c r="I528" s="341"/>
    </row>
    <row r="529" spans="2:9" s="415" customFormat="1" ht="15.75" customHeight="1">
      <c r="B529" s="341"/>
      <c r="C529" s="341"/>
      <c r="D529" s="341"/>
      <c r="E529" s="341"/>
      <c r="F529" s="341"/>
      <c r="G529" s="341"/>
      <c r="H529" s="341"/>
      <c r="I529" s="341"/>
    </row>
    <row r="530" spans="2:9" s="415" customFormat="1" ht="15.75" customHeight="1">
      <c r="B530" s="341"/>
      <c r="C530" s="341"/>
      <c r="D530" s="341"/>
      <c r="E530" s="341"/>
      <c r="F530" s="341"/>
      <c r="G530" s="341"/>
      <c r="H530" s="341"/>
      <c r="I530" s="341"/>
    </row>
    <row r="531" spans="2:9" s="415" customFormat="1" ht="15.75" customHeight="1">
      <c r="B531" s="341"/>
      <c r="C531" s="341"/>
      <c r="D531" s="341"/>
      <c r="E531" s="341"/>
      <c r="F531" s="341"/>
      <c r="G531" s="341"/>
      <c r="H531" s="341"/>
      <c r="I531" s="341"/>
    </row>
    <row r="532" spans="2:9" s="415" customFormat="1" ht="15.75" customHeight="1">
      <c r="B532" s="341"/>
      <c r="C532" s="341"/>
      <c r="D532" s="341"/>
      <c r="E532" s="341"/>
      <c r="F532" s="341"/>
      <c r="G532" s="341"/>
      <c r="H532" s="341"/>
      <c r="I532" s="341"/>
    </row>
    <row r="533" spans="2:9" s="415" customFormat="1" ht="15.75" customHeight="1">
      <c r="B533" s="341"/>
      <c r="C533" s="341"/>
      <c r="D533" s="341"/>
      <c r="E533" s="341"/>
      <c r="F533" s="341"/>
      <c r="G533" s="341"/>
      <c r="H533" s="341"/>
      <c r="I533" s="341"/>
    </row>
    <row r="534" spans="2:9" s="415" customFormat="1" ht="15.75" customHeight="1">
      <c r="B534" s="341"/>
      <c r="C534" s="341"/>
      <c r="D534" s="341"/>
      <c r="E534" s="341"/>
      <c r="F534" s="341"/>
      <c r="G534" s="341"/>
      <c r="H534" s="341"/>
      <c r="I534" s="341"/>
    </row>
    <row r="535" spans="2:9" s="415" customFormat="1" ht="15.75" customHeight="1">
      <c r="B535" s="341"/>
      <c r="C535" s="341"/>
      <c r="D535" s="341"/>
      <c r="E535" s="341"/>
      <c r="F535" s="341"/>
      <c r="G535" s="341"/>
      <c r="H535" s="341"/>
      <c r="I535" s="341"/>
    </row>
    <row r="536" spans="2:9" s="415" customFormat="1" ht="15.75" customHeight="1">
      <c r="B536" s="341"/>
      <c r="C536" s="341"/>
      <c r="D536" s="341"/>
      <c r="E536" s="341"/>
      <c r="F536" s="341"/>
      <c r="G536" s="341"/>
      <c r="H536" s="341"/>
      <c r="I536" s="341"/>
    </row>
    <row r="537" spans="2:9" s="415" customFormat="1" ht="15.75" customHeight="1">
      <c r="B537" s="341"/>
      <c r="C537" s="341"/>
      <c r="D537" s="341"/>
      <c r="E537" s="341"/>
      <c r="F537" s="341"/>
      <c r="G537" s="341"/>
      <c r="H537" s="341"/>
      <c r="I537" s="341"/>
    </row>
    <row r="538" spans="2:9" s="415" customFormat="1" ht="15.75" customHeight="1">
      <c r="B538" s="341"/>
      <c r="C538" s="341"/>
      <c r="D538" s="341"/>
      <c r="E538" s="341"/>
      <c r="F538" s="341"/>
      <c r="G538" s="341"/>
      <c r="H538" s="341"/>
      <c r="I538" s="341"/>
    </row>
    <row r="539" spans="2:9" s="415" customFormat="1" ht="15.75" customHeight="1">
      <c r="B539" s="341"/>
      <c r="C539" s="341"/>
      <c r="D539" s="341"/>
      <c r="E539" s="341"/>
      <c r="F539" s="341"/>
      <c r="G539" s="341"/>
      <c r="H539" s="341"/>
      <c r="I539" s="341"/>
    </row>
    <row r="540" spans="2:9" s="415" customFormat="1" ht="15.75" customHeight="1">
      <c r="B540" s="341"/>
      <c r="C540" s="341"/>
      <c r="D540" s="341"/>
      <c r="E540" s="341"/>
      <c r="F540" s="341"/>
      <c r="G540" s="341"/>
      <c r="H540" s="341"/>
      <c r="I540" s="341"/>
    </row>
    <row r="541" spans="2:9" s="415" customFormat="1" ht="15.75" customHeight="1">
      <c r="B541" s="341"/>
      <c r="C541" s="341"/>
      <c r="D541" s="341"/>
      <c r="E541" s="341"/>
      <c r="F541" s="341"/>
      <c r="G541" s="341"/>
      <c r="H541" s="341"/>
      <c r="I541" s="341"/>
    </row>
    <row r="542" spans="2:9" s="415" customFormat="1" ht="15.75" customHeight="1">
      <c r="B542" s="341"/>
      <c r="C542" s="341"/>
      <c r="D542" s="341"/>
      <c r="E542" s="341"/>
      <c r="F542" s="341"/>
      <c r="G542" s="341"/>
      <c r="H542" s="341"/>
      <c r="I542" s="341"/>
    </row>
    <row r="543" spans="2:9" s="415" customFormat="1" ht="15.75" customHeight="1">
      <c r="B543" s="341"/>
      <c r="C543" s="341"/>
      <c r="D543" s="341"/>
      <c r="E543" s="341"/>
      <c r="F543" s="341"/>
      <c r="G543" s="341"/>
      <c r="H543" s="341"/>
      <c r="I543" s="341"/>
    </row>
    <row r="544" spans="2:9" s="415" customFormat="1" ht="15.75" customHeight="1">
      <c r="B544" s="341"/>
      <c r="C544" s="341"/>
      <c r="D544" s="341"/>
      <c r="E544" s="341"/>
      <c r="F544" s="341"/>
      <c r="G544" s="341"/>
      <c r="H544" s="341"/>
      <c r="I544" s="341"/>
    </row>
    <row r="545" spans="2:9" s="415" customFormat="1" ht="15.75" customHeight="1">
      <c r="B545" s="341"/>
      <c r="C545" s="341"/>
      <c r="D545" s="341"/>
      <c r="E545" s="341"/>
      <c r="F545" s="341"/>
      <c r="G545" s="341"/>
      <c r="H545" s="341"/>
      <c r="I545" s="341"/>
    </row>
    <row r="546" spans="2:9" s="415" customFormat="1" ht="15.75" customHeight="1">
      <c r="B546" s="341"/>
      <c r="C546" s="341"/>
      <c r="D546" s="341"/>
      <c r="E546" s="341"/>
      <c r="F546" s="341"/>
      <c r="G546" s="341"/>
      <c r="H546" s="341"/>
      <c r="I546" s="341"/>
    </row>
    <row r="547" spans="2:9" s="415" customFormat="1" ht="15.75" customHeight="1">
      <c r="B547" s="341"/>
      <c r="C547" s="341"/>
      <c r="D547" s="341"/>
      <c r="E547" s="341"/>
      <c r="F547" s="341"/>
      <c r="G547" s="341"/>
      <c r="H547" s="341"/>
      <c r="I547" s="341"/>
    </row>
    <row r="548" spans="2:9" s="415" customFormat="1" ht="15.75" customHeight="1">
      <c r="B548" s="341"/>
      <c r="C548" s="341"/>
      <c r="D548" s="341"/>
      <c r="E548" s="341"/>
      <c r="F548" s="341"/>
      <c r="G548" s="341"/>
      <c r="H548" s="341"/>
      <c r="I548" s="341"/>
    </row>
    <row r="549" spans="2:9" s="415" customFormat="1" ht="15.75" customHeight="1">
      <c r="B549" s="341"/>
      <c r="C549" s="341"/>
      <c r="D549" s="341"/>
      <c r="E549" s="341"/>
      <c r="F549" s="341"/>
      <c r="G549" s="341"/>
      <c r="H549" s="341"/>
      <c r="I549" s="341"/>
    </row>
    <row r="550" spans="2:9" s="415" customFormat="1" ht="15.75" customHeight="1">
      <c r="B550" s="341"/>
      <c r="C550" s="341"/>
      <c r="D550" s="341"/>
      <c r="E550" s="341"/>
      <c r="F550" s="341"/>
      <c r="G550" s="341"/>
      <c r="H550" s="341"/>
      <c r="I550" s="341"/>
    </row>
    <row r="551" spans="2:9" s="415" customFormat="1" ht="15.75" customHeight="1">
      <c r="B551" s="341"/>
      <c r="C551" s="341"/>
      <c r="D551" s="341"/>
      <c r="E551" s="341"/>
      <c r="F551" s="341"/>
      <c r="G551" s="341"/>
      <c r="H551" s="341"/>
      <c r="I551" s="341"/>
    </row>
    <row r="552" spans="2:9" s="415" customFormat="1" ht="15.75" customHeight="1">
      <c r="B552" s="341"/>
      <c r="C552" s="341"/>
      <c r="D552" s="341"/>
      <c r="E552" s="341"/>
      <c r="F552" s="341"/>
      <c r="G552" s="341"/>
      <c r="H552" s="341"/>
      <c r="I552" s="341"/>
    </row>
    <row r="553" spans="2:9" s="415" customFormat="1" ht="15.75" customHeight="1">
      <c r="B553" s="341"/>
      <c r="C553" s="341"/>
      <c r="D553" s="341"/>
      <c r="E553" s="341"/>
      <c r="F553" s="341"/>
      <c r="G553" s="341"/>
      <c r="H553" s="341"/>
      <c r="I553" s="341"/>
    </row>
    <row r="554" spans="2:9" s="415" customFormat="1" ht="15.75" customHeight="1">
      <c r="B554" s="341"/>
      <c r="C554" s="341"/>
      <c r="D554" s="341"/>
      <c r="E554" s="341"/>
      <c r="F554" s="341"/>
      <c r="G554" s="341"/>
      <c r="H554" s="341"/>
      <c r="I554" s="341"/>
    </row>
    <row r="555" spans="2:9" s="415" customFormat="1" ht="15.75" customHeight="1">
      <c r="B555" s="341"/>
      <c r="C555" s="341"/>
      <c r="D555" s="341"/>
      <c r="E555" s="341"/>
      <c r="F555" s="341"/>
      <c r="G555" s="341"/>
      <c r="H555" s="341"/>
      <c r="I555" s="341"/>
    </row>
    <row r="556" spans="2:9" s="415" customFormat="1" ht="15.75" customHeight="1">
      <c r="B556" s="341"/>
      <c r="C556" s="341"/>
      <c r="D556" s="341"/>
      <c r="E556" s="341"/>
      <c r="F556" s="341"/>
      <c r="G556" s="341"/>
      <c r="H556" s="341"/>
      <c r="I556" s="341"/>
    </row>
    <row r="557" spans="2:9" s="415" customFormat="1" ht="15.75" customHeight="1">
      <c r="B557" s="341"/>
      <c r="C557" s="341"/>
      <c r="D557" s="341"/>
      <c r="E557" s="341"/>
      <c r="F557" s="341"/>
      <c r="G557" s="341"/>
      <c r="H557" s="341"/>
      <c r="I557" s="341"/>
    </row>
    <row r="558" spans="2:9" s="415" customFormat="1" ht="15.75" customHeight="1">
      <c r="B558" s="341"/>
      <c r="C558" s="341"/>
      <c r="D558" s="341"/>
      <c r="E558" s="341"/>
      <c r="F558" s="341"/>
      <c r="G558" s="341"/>
      <c r="H558" s="341"/>
      <c r="I558" s="341"/>
    </row>
    <row r="559" spans="2:9" s="415" customFormat="1" ht="15.75" customHeight="1">
      <c r="B559" s="341"/>
      <c r="C559" s="341"/>
      <c r="D559" s="341"/>
      <c r="E559" s="341"/>
      <c r="F559" s="341"/>
      <c r="G559" s="341"/>
      <c r="H559" s="341"/>
      <c r="I559" s="341"/>
    </row>
    <row r="560" spans="2:9" s="415" customFormat="1" ht="15.75" customHeight="1">
      <c r="B560" s="341"/>
      <c r="C560" s="341"/>
      <c r="D560" s="341"/>
      <c r="E560" s="341"/>
      <c r="F560" s="341"/>
      <c r="G560" s="341"/>
      <c r="H560" s="341"/>
      <c r="I560" s="341"/>
    </row>
    <row r="561" spans="2:9" s="415" customFormat="1" ht="15.75" customHeight="1">
      <c r="B561" s="341"/>
      <c r="C561" s="341"/>
      <c r="D561" s="341"/>
      <c r="E561" s="341"/>
      <c r="F561" s="341"/>
      <c r="G561" s="341"/>
      <c r="H561" s="341"/>
      <c r="I561" s="341"/>
    </row>
    <row r="562" spans="2:9" s="415" customFormat="1" ht="15.75" customHeight="1">
      <c r="B562" s="341"/>
      <c r="C562" s="341"/>
      <c r="D562" s="341"/>
      <c r="E562" s="341"/>
      <c r="F562" s="341"/>
      <c r="G562" s="341"/>
      <c r="H562" s="341"/>
      <c r="I562" s="341"/>
    </row>
    <row r="563" spans="2:9" s="415" customFormat="1" ht="15.75" customHeight="1">
      <c r="B563" s="341"/>
      <c r="C563" s="341"/>
      <c r="D563" s="341"/>
      <c r="E563" s="341"/>
      <c r="F563" s="341"/>
      <c r="G563" s="341"/>
      <c r="H563" s="341"/>
      <c r="I563" s="341"/>
    </row>
    <row r="564" spans="2:9" s="415" customFormat="1" ht="15.75" customHeight="1">
      <c r="B564" s="341"/>
      <c r="C564" s="341"/>
      <c r="D564" s="341"/>
      <c r="E564" s="341"/>
      <c r="F564" s="341"/>
      <c r="G564" s="341"/>
      <c r="H564" s="341"/>
      <c r="I564" s="341"/>
    </row>
    <row r="565" spans="2:9" s="415" customFormat="1" ht="15.75" customHeight="1">
      <c r="B565" s="341"/>
      <c r="C565" s="341"/>
      <c r="D565" s="341"/>
      <c r="E565" s="341"/>
      <c r="F565" s="341"/>
      <c r="G565" s="341"/>
      <c r="H565" s="341"/>
      <c r="I565" s="341"/>
    </row>
    <row r="566" spans="2:9" s="415" customFormat="1" ht="15.75" customHeight="1">
      <c r="B566" s="341"/>
      <c r="C566" s="341"/>
      <c r="D566" s="341"/>
      <c r="E566" s="341"/>
      <c r="F566" s="341"/>
      <c r="G566" s="341"/>
      <c r="H566" s="341"/>
      <c r="I566" s="341"/>
    </row>
    <row r="567" spans="2:9" s="415" customFormat="1" ht="15.75" customHeight="1">
      <c r="B567" s="341"/>
      <c r="C567" s="341"/>
      <c r="D567" s="341"/>
      <c r="E567" s="341"/>
      <c r="F567" s="341"/>
      <c r="G567" s="341"/>
      <c r="H567" s="341"/>
      <c r="I567" s="341"/>
    </row>
    <row r="568" spans="2:9" s="415" customFormat="1" ht="15.75" customHeight="1">
      <c r="B568" s="341"/>
      <c r="C568" s="341"/>
      <c r="D568" s="341"/>
      <c r="E568" s="341"/>
      <c r="F568" s="341"/>
      <c r="G568" s="341"/>
      <c r="H568" s="341"/>
      <c r="I568" s="341"/>
    </row>
    <row r="569" spans="2:9" s="415" customFormat="1" ht="15.75" customHeight="1">
      <c r="B569" s="341"/>
      <c r="C569" s="341"/>
      <c r="D569" s="341"/>
      <c r="E569" s="341"/>
      <c r="F569" s="341"/>
      <c r="G569" s="341"/>
      <c r="H569" s="341"/>
      <c r="I569" s="341"/>
    </row>
    <row r="570" spans="2:9" s="415" customFormat="1" ht="15.75" customHeight="1">
      <c r="B570" s="341"/>
      <c r="C570" s="341"/>
      <c r="D570" s="341"/>
      <c r="E570" s="341"/>
      <c r="F570" s="341"/>
      <c r="G570" s="341"/>
      <c r="H570" s="341"/>
      <c r="I570" s="341"/>
    </row>
    <row r="571" spans="2:9" s="415" customFormat="1" ht="15.75" customHeight="1">
      <c r="B571" s="341"/>
      <c r="C571" s="341"/>
      <c r="D571" s="341"/>
      <c r="E571" s="341"/>
      <c r="F571" s="341"/>
      <c r="G571" s="341"/>
      <c r="H571" s="341"/>
      <c r="I571" s="341"/>
    </row>
    <row r="572" spans="2:9" s="415" customFormat="1" ht="15.75" customHeight="1">
      <c r="B572" s="341"/>
      <c r="C572" s="341"/>
      <c r="D572" s="341"/>
      <c r="E572" s="341"/>
      <c r="F572" s="341"/>
      <c r="G572" s="341"/>
      <c r="H572" s="341"/>
      <c r="I572" s="341"/>
    </row>
    <row r="573" spans="2:9" s="415" customFormat="1" ht="15.75" customHeight="1">
      <c r="B573" s="341"/>
      <c r="C573" s="341"/>
      <c r="D573" s="341"/>
      <c r="E573" s="341"/>
      <c r="F573" s="341"/>
      <c r="G573" s="341"/>
      <c r="H573" s="341"/>
      <c r="I573" s="341"/>
    </row>
    <row r="574" spans="2:9" s="415" customFormat="1" ht="15.75" customHeight="1">
      <c r="B574" s="341"/>
      <c r="C574" s="341"/>
      <c r="D574" s="341"/>
      <c r="E574" s="341"/>
      <c r="F574" s="341"/>
      <c r="G574" s="341"/>
      <c r="H574" s="341"/>
      <c r="I574" s="341"/>
    </row>
    <row r="575" spans="2:9" s="415" customFormat="1" ht="15.75" customHeight="1">
      <c r="B575" s="341"/>
      <c r="C575" s="341"/>
      <c r="D575" s="341"/>
      <c r="E575" s="341"/>
      <c r="F575" s="341"/>
      <c r="G575" s="341"/>
      <c r="H575" s="341"/>
      <c r="I575" s="341"/>
    </row>
    <row r="576" spans="2:9" s="415" customFormat="1" ht="15.75" customHeight="1">
      <c r="B576" s="341"/>
      <c r="C576" s="341"/>
      <c r="D576" s="341"/>
      <c r="E576" s="341"/>
      <c r="F576" s="341"/>
      <c r="G576" s="341"/>
      <c r="H576" s="341"/>
      <c r="I576" s="341"/>
    </row>
    <row r="577" spans="2:9" s="415" customFormat="1" ht="15.75" customHeight="1">
      <c r="B577" s="341"/>
      <c r="C577" s="341"/>
      <c r="D577" s="341"/>
      <c r="E577" s="341"/>
      <c r="F577" s="341"/>
      <c r="G577" s="341"/>
      <c r="H577" s="341"/>
      <c r="I577" s="341"/>
    </row>
    <row r="578" spans="2:9" s="415" customFormat="1" ht="15.75" customHeight="1">
      <c r="B578" s="341"/>
      <c r="C578" s="341"/>
      <c r="D578" s="341"/>
      <c r="E578" s="341"/>
      <c r="F578" s="341"/>
      <c r="G578" s="341"/>
      <c r="H578" s="341"/>
      <c r="I578" s="341"/>
    </row>
    <row r="579" spans="2:9" s="415" customFormat="1" ht="15.75" customHeight="1">
      <c r="B579" s="341"/>
      <c r="C579" s="341"/>
      <c r="D579" s="341"/>
      <c r="E579" s="341"/>
      <c r="F579" s="341"/>
      <c r="G579" s="341"/>
      <c r="H579" s="341"/>
      <c r="I579" s="341"/>
    </row>
    <row r="580" spans="2:9" s="415" customFormat="1" ht="15.75" customHeight="1">
      <c r="B580" s="341"/>
      <c r="C580" s="341"/>
      <c r="D580" s="341"/>
      <c r="E580" s="341"/>
      <c r="F580" s="341"/>
      <c r="G580" s="341"/>
      <c r="H580" s="341"/>
      <c r="I580" s="341"/>
    </row>
    <row r="581" spans="2:9" s="415" customFormat="1" ht="15.75" customHeight="1">
      <c r="B581" s="341"/>
      <c r="C581" s="341"/>
      <c r="D581" s="341"/>
      <c r="E581" s="341"/>
      <c r="F581" s="341"/>
      <c r="G581" s="341"/>
      <c r="H581" s="341"/>
      <c r="I581" s="341"/>
    </row>
    <row r="582" spans="2:9" s="415" customFormat="1" ht="15.75" customHeight="1">
      <c r="B582" s="341"/>
      <c r="C582" s="341"/>
      <c r="D582" s="341"/>
      <c r="E582" s="341"/>
      <c r="F582" s="341"/>
      <c r="G582" s="341"/>
      <c r="H582" s="341"/>
      <c r="I582" s="341"/>
    </row>
    <row r="583" spans="2:9" s="415" customFormat="1" ht="15.75" customHeight="1">
      <c r="B583" s="341"/>
      <c r="C583" s="341"/>
      <c r="D583" s="341"/>
      <c r="E583" s="341"/>
      <c r="F583" s="341"/>
      <c r="G583" s="341"/>
      <c r="H583" s="341"/>
      <c r="I583" s="341"/>
    </row>
    <row r="584" spans="2:9" s="415" customFormat="1" ht="15.75" customHeight="1">
      <c r="B584" s="341"/>
      <c r="C584" s="341"/>
      <c r="D584" s="341"/>
      <c r="E584" s="341"/>
      <c r="F584" s="341"/>
      <c r="G584" s="341"/>
      <c r="H584" s="341"/>
      <c r="I584" s="341"/>
    </row>
    <row r="585" spans="2:9" s="415" customFormat="1" ht="15.75" customHeight="1">
      <c r="B585" s="341"/>
      <c r="C585" s="341"/>
      <c r="D585" s="341"/>
      <c r="E585" s="341"/>
      <c r="F585" s="341"/>
      <c r="G585" s="341"/>
      <c r="H585" s="341"/>
      <c r="I585" s="341"/>
    </row>
    <row r="586" spans="2:9" s="415" customFormat="1" ht="15.75" customHeight="1">
      <c r="B586" s="341"/>
      <c r="C586" s="341"/>
      <c r="D586" s="341"/>
      <c r="E586" s="341"/>
      <c r="F586" s="341"/>
      <c r="G586" s="341"/>
      <c r="H586" s="341"/>
      <c r="I586" s="341"/>
    </row>
    <row r="587" spans="2:9" s="415" customFormat="1" ht="15.75" customHeight="1">
      <c r="B587" s="341"/>
      <c r="C587" s="341"/>
      <c r="D587" s="341"/>
      <c r="E587" s="341"/>
      <c r="F587" s="341"/>
      <c r="G587" s="341"/>
      <c r="H587" s="341"/>
      <c r="I587" s="341"/>
    </row>
    <row r="588" spans="2:9" s="415" customFormat="1" ht="15.75" customHeight="1">
      <c r="B588" s="341"/>
      <c r="C588" s="341"/>
      <c r="D588" s="341"/>
      <c r="E588" s="341"/>
      <c r="F588" s="341"/>
      <c r="G588" s="341"/>
      <c r="H588" s="341"/>
      <c r="I588" s="341"/>
    </row>
    <row r="589" spans="2:9" s="415" customFormat="1" ht="15.75" customHeight="1">
      <c r="B589" s="341"/>
      <c r="C589" s="341"/>
      <c r="D589" s="341"/>
      <c r="E589" s="341"/>
      <c r="F589" s="341"/>
      <c r="G589" s="341"/>
      <c r="H589" s="341"/>
      <c r="I589" s="341"/>
    </row>
    <row r="590" spans="2:9" s="415" customFormat="1" ht="15.75" customHeight="1">
      <c r="B590" s="341"/>
      <c r="C590" s="341"/>
      <c r="D590" s="341"/>
      <c r="E590" s="341"/>
      <c r="F590" s="341"/>
      <c r="G590" s="341"/>
      <c r="H590" s="341"/>
      <c r="I590" s="341"/>
    </row>
    <row r="591" spans="2:9" s="415" customFormat="1" ht="15.75" customHeight="1">
      <c r="B591" s="341"/>
      <c r="C591" s="341"/>
      <c r="D591" s="341"/>
      <c r="E591" s="341"/>
      <c r="F591" s="341"/>
      <c r="G591" s="341"/>
      <c r="H591" s="341"/>
      <c r="I591" s="341"/>
    </row>
    <row r="592" spans="2:9" s="415" customFormat="1" ht="15.75" customHeight="1">
      <c r="B592" s="341"/>
      <c r="C592" s="341"/>
      <c r="D592" s="341"/>
      <c r="E592" s="341"/>
      <c r="F592" s="341"/>
      <c r="G592" s="341"/>
      <c r="H592" s="341"/>
      <c r="I592" s="341"/>
    </row>
    <row r="593" spans="2:9" s="415" customFormat="1" ht="15.75" customHeight="1">
      <c r="B593" s="341"/>
      <c r="C593" s="341"/>
      <c r="D593" s="341"/>
      <c r="E593" s="341"/>
      <c r="F593" s="341"/>
      <c r="G593" s="341"/>
      <c r="H593" s="341"/>
      <c r="I593" s="341"/>
    </row>
    <row r="594" spans="2:9" s="415" customFormat="1" ht="15.75" customHeight="1">
      <c r="B594" s="341"/>
      <c r="C594" s="341"/>
      <c r="D594" s="341"/>
      <c r="E594" s="341"/>
      <c r="F594" s="341"/>
      <c r="G594" s="341"/>
      <c r="H594" s="341"/>
      <c r="I594" s="341"/>
    </row>
    <row r="595" spans="2:9" s="415" customFormat="1" ht="15.75" customHeight="1">
      <c r="B595" s="341"/>
      <c r="C595" s="341"/>
      <c r="D595" s="341"/>
      <c r="E595" s="341"/>
      <c r="F595" s="341"/>
      <c r="G595" s="341"/>
      <c r="H595" s="341"/>
      <c r="I595" s="341"/>
    </row>
    <row r="596" spans="2:9" s="415" customFormat="1" ht="15.75" customHeight="1">
      <c r="B596" s="341"/>
      <c r="C596" s="341"/>
      <c r="D596" s="341"/>
      <c r="E596" s="341"/>
      <c r="F596" s="341"/>
      <c r="G596" s="341"/>
      <c r="H596" s="341"/>
      <c r="I596" s="341"/>
    </row>
    <row r="597" spans="2:9" s="415" customFormat="1" ht="15.75" customHeight="1">
      <c r="B597" s="341"/>
      <c r="C597" s="341"/>
      <c r="D597" s="341"/>
      <c r="E597" s="341"/>
      <c r="F597" s="341"/>
      <c r="G597" s="341"/>
      <c r="H597" s="341"/>
      <c r="I597" s="341"/>
    </row>
    <row r="598" spans="2:9" s="415" customFormat="1" ht="15.75" customHeight="1">
      <c r="B598" s="341"/>
      <c r="C598" s="341"/>
      <c r="D598" s="341"/>
      <c r="E598" s="341"/>
      <c r="F598" s="341"/>
      <c r="G598" s="341"/>
      <c r="H598" s="341"/>
      <c r="I598" s="341"/>
    </row>
    <row r="599" spans="2:9" s="415" customFormat="1" ht="15.75" customHeight="1">
      <c r="B599" s="341"/>
      <c r="C599" s="341"/>
      <c r="D599" s="341"/>
      <c r="E599" s="341"/>
      <c r="F599" s="341"/>
      <c r="G599" s="341"/>
      <c r="H599" s="341"/>
      <c r="I599" s="341"/>
    </row>
    <row r="600" spans="2:9" s="415" customFormat="1" ht="15.75" customHeight="1">
      <c r="B600" s="341"/>
      <c r="C600" s="341"/>
      <c r="D600" s="341"/>
      <c r="E600" s="341"/>
      <c r="F600" s="341"/>
      <c r="G600" s="341"/>
      <c r="H600" s="341"/>
      <c r="I600" s="341"/>
    </row>
    <row r="601" spans="2:9" s="415" customFormat="1" ht="15.75" customHeight="1">
      <c r="B601" s="341"/>
      <c r="C601" s="341"/>
      <c r="D601" s="341"/>
      <c r="E601" s="341"/>
      <c r="F601" s="341"/>
      <c r="G601" s="341"/>
      <c r="H601" s="341"/>
      <c r="I601" s="341"/>
    </row>
    <row r="602" spans="2:9" s="415" customFormat="1" ht="15.75" customHeight="1">
      <c r="B602" s="341"/>
      <c r="C602" s="341"/>
      <c r="D602" s="341"/>
      <c r="E602" s="341"/>
      <c r="F602" s="341"/>
      <c r="G602" s="341"/>
      <c r="H602" s="341"/>
      <c r="I602" s="341"/>
    </row>
    <row r="603" spans="2:9" s="415" customFormat="1" ht="15.75" customHeight="1">
      <c r="B603" s="341"/>
      <c r="C603" s="341"/>
      <c r="D603" s="341"/>
      <c r="E603" s="341"/>
      <c r="F603" s="341"/>
      <c r="G603" s="341"/>
      <c r="H603" s="341"/>
      <c r="I603" s="341"/>
    </row>
    <row r="604" spans="2:9" s="415" customFormat="1" ht="15.75" customHeight="1">
      <c r="B604" s="341"/>
      <c r="C604" s="341"/>
      <c r="D604" s="341"/>
      <c r="E604" s="341"/>
      <c r="F604" s="341"/>
      <c r="G604" s="341"/>
      <c r="H604" s="341"/>
      <c r="I604" s="341"/>
    </row>
    <row r="605" spans="2:9" s="415" customFormat="1" ht="15.75" customHeight="1">
      <c r="B605" s="341"/>
      <c r="C605" s="341"/>
      <c r="D605" s="341"/>
      <c r="E605" s="341"/>
      <c r="F605" s="341"/>
      <c r="G605" s="341"/>
      <c r="H605" s="341"/>
      <c r="I605" s="341"/>
    </row>
    <row r="606" spans="2:9" s="415" customFormat="1" ht="15.75" customHeight="1">
      <c r="B606" s="341"/>
      <c r="C606" s="341"/>
      <c r="D606" s="341"/>
      <c r="E606" s="341"/>
      <c r="F606" s="341"/>
      <c r="G606" s="341"/>
      <c r="H606" s="341"/>
      <c r="I606" s="341"/>
    </row>
    <row r="607" spans="2:9" s="415" customFormat="1" ht="15.75" customHeight="1">
      <c r="B607" s="341"/>
      <c r="C607" s="341"/>
      <c r="D607" s="341"/>
      <c r="E607" s="341"/>
      <c r="F607" s="341"/>
      <c r="G607" s="341"/>
      <c r="H607" s="341"/>
      <c r="I607" s="341"/>
    </row>
    <row r="608" spans="2:9" s="415" customFormat="1" ht="15.75" customHeight="1">
      <c r="B608" s="341"/>
      <c r="C608" s="341"/>
      <c r="D608" s="341"/>
      <c r="E608" s="341"/>
      <c r="F608" s="341"/>
      <c r="G608" s="341"/>
      <c r="H608" s="341"/>
      <c r="I608" s="341"/>
    </row>
    <row r="609" spans="2:9" s="415" customFormat="1" ht="15.75" customHeight="1">
      <c r="B609" s="341"/>
      <c r="C609" s="341"/>
      <c r="D609" s="341"/>
      <c r="E609" s="341"/>
      <c r="F609" s="341"/>
      <c r="G609" s="341"/>
      <c r="H609" s="341"/>
      <c r="I609" s="341"/>
    </row>
    <row r="610" spans="2:9" s="415" customFormat="1" ht="15.75" customHeight="1">
      <c r="B610" s="341"/>
      <c r="C610" s="341"/>
      <c r="D610" s="341"/>
      <c r="E610" s="341"/>
      <c r="F610" s="341"/>
      <c r="G610" s="341"/>
      <c r="H610" s="341"/>
      <c r="I610" s="341"/>
    </row>
    <row r="611" spans="2:9" s="415" customFormat="1" ht="15.75" customHeight="1">
      <c r="B611" s="341"/>
      <c r="C611" s="341"/>
      <c r="D611" s="341"/>
      <c r="E611" s="341"/>
      <c r="F611" s="341"/>
      <c r="G611" s="341"/>
      <c r="H611" s="341"/>
      <c r="I611" s="341"/>
    </row>
    <row r="612" spans="2:9" s="415" customFormat="1" ht="15.75" customHeight="1">
      <c r="B612" s="341"/>
      <c r="C612" s="341"/>
      <c r="D612" s="341"/>
      <c r="E612" s="341"/>
      <c r="F612" s="341"/>
      <c r="G612" s="341"/>
      <c r="H612" s="341"/>
      <c r="I612" s="341"/>
    </row>
    <row r="613" spans="2:9" s="415" customFormat="1" ht="15.75" customHeight="1">
      <c r="B613" s="341"/>
      <c r="C613" s="341"/>
      <c r="D613" s="341"/>
      <c r="E613" s="341"/>
      <c r="F613" s="341"/>
      <c r="G613" s="341"/>
      <c r="H613" s="341"/>
      <c r="I613" s="341"/>
    </row>
    <row r="614" spans="2:9" s="415" customFormat="1" ht="15.75" customHeight="1">
      <c r="B614" s="341"/>
      <c r="C614" s="341"/>
      <c r="D614" s="341"/>
      <c r="E614" s="341"/>
      <c r="F614" s="341"/>
      <c r="G614" s="341"/>
      <c r="H614" s="341"/>
      <c r="I614" s="341"/>
    </row>
    <row r="615" spans="2:9" s="415" customFormat="1" ht="15.75" customHeight="1">
      <c r="B615" s="341"/>
      <c r="C615" s="341"/>
      <c r="D615" s="341"/>
      <c r="E615" s="341"/>
      <c r="F615" s="341"/>
      <c r="G615" s="341"/>
      <c r="H615" s="341"/>
      <c r="I615" s="341"/>
    </row>
    <row r="616" spans="2:9" s="415" customFormat="1" ht="15.75" customHeight="1">
      <c r="B616" s="341"/>
      <c r="C616" s="341"/>
      <c r="D616" s="341"/>
      <c r="E616" s="341"/>
      <c r="F616" s="341"/>
      <c r="G616" s="341"/>
      <c r="H616" s="341"/>
      <c r="I616" s="341"/>
    </row>
    <row r="617" spans="2:9" s="415" customFormat="1" ht="15.75" customHeight="1">
      <c r="B617" s="341"/>
      <c r="C617" s="341"/>
      <c r="D617" s="341"/>
      <c r="E617" s="341"/>
      <c r="F617" s="341"/>
      <c r="G617" s="341"/>
      <c r="H617" s="341"/>
      <c r="I617" s="341"/>
    </row>
    <row r="618" spans="2:9" s="415" customFormat="1" ht="15.75" customHeight="1">
      <c r="B618" s="341"/>
      <c r="C618" s="341"/>
      <c r="D618" s="341"/>
      <c r="E618" s="341"/>
      <c r="F618" s="341"/>
      <c r="G618" s="341"/>
      <c r="H618" s="341"/>
      <c r="I618" s="341"/>
    </row>
    <row r="619" spans="2:9" s="415" customFormat="1" ht="15.75" customHeight="1">
      <c r="B619" s="341"/>
      <c r="C619" s="341"/>
      <c r="D619" s="341"/>
      <c r="E619" s="341"/>
      <c r="F619" s="341"/>
      <c r="G619" s="341"/>
      <c r="H619" s="341"/>
      <c r="I619" s="341"/>
    </row>
    <row r="620" spans="2:9" s="415" customFormat="1" ht="15.75" customHeight="1">
      <c r="B620" s="341"/>
      <c r="C620" s="341"/>
      <c r="D620" s="341"/>
      <c r="E620" s="341"/>
      <c r="F620" s="341"/>
      <c r="G620" s="341"/>
      <c r="H620" s="341"/>
      <c r="I620" s="341"/>
    </row>
    <row r="621" spans="2:9" s="415" customFormat="1" ht="15.75" customHeight="1">
      <c r="B621" s="341"/>
      <c r="C621" s="341"/>
      <c r="D621" s="341"/>
      <c r="E621" s="341"/>
      <c r="F621" s="341"/>
      <c r="G621" s="341"/>
      <c r="H621" s="341"/>
      <c r="I621" s="341"/>
    </row>
    <row r="622" spans="2:9" s="415" customFormat="1" ht="15.75" customHeight="1">
      <c r="B622" s="341"/>
      <c r="C622" s="341"/>
      <c r="D622" s="341"/>
      <c r="E622" s="341"/>
      <c r="F622" s="341"/>
      <c r="G622" s="341"/>
      <c r="H622" s="341"/>
      <c r="I622" s="341"/>
    </row>
    <row r="623" spans="2:9" s="415" customFormat="1" ht="15.75" customHeight="1">
      <c r="B623" s="341"/>
      <c r="C623" s="341"/>
      <c r="D623" s="341"/>
      <c r="E623" s="341"/>
      <c r="F623" s="341"/>
      <c r="G623" s="341"/>
      <c r="H623" s="341"/>
      <c r="I623" s="341"/>
    </row>
    <row r="624" spans="2:9" s="415" customFormat="1" ht="15.75" customHeight="1">
      <c r="B624" s="341"/>
      <c r="C624" s="341"/>
      <c r="D624" s="341"/>
      <c r="E624" s="341"/>
      <c r="F624" s="341"/>
      <c r="G624" s="341"/>
      <c r="H624" s="341"/>
      <c r="I624" s="341"/>
    </row>
    <row r="625" spans="2:9" s="415" customFormat="1" ht="15.75" customHeight="1">
      <c r="B625" s="341"/>
      <c r="C625" s="341"/>
      <c r="D625" s="341"/>
      <c r="E625" s="341"/>
      <c r="F625" s="341"/>
      <c r="G625" s="341"/>
      <c r="H625" s="341"/>
      <c r="I625" s="341"/>
    </row>
    <row r="626" spans="2:9" s="415" customFormat="1" ht="15.75" customHeight="1">
      <c r="B626" s="341"/>
      <c r="C626" s="341"/>
      <c r="D626" s="341"/>
      <c r="E626" s="341"/>
      <c r="F626" s="341"/>
      <c r="G626" s="341"/>
      <c r="H626" s="341"/>
      <c r="I626" s="341"/>
    </row>
    <row r="627" spans="2:9" s="415" customFormat="1" ht="15.75" customHeight="1">
      <c r="B627" s="341"/>
      <c r="C627" s="341"/>
      <c r="D627" s="341"/>
      <c r="E627" s="341"/>
      <c r="F627" s="341"/>
      <c r="G627" s="341"/>
      <c r="H627" s="341"/>
      <c r="I627" s="341"/>
    </row>
    <row r="628" spans="2:9" s="415" customFormat="1" ht="15.75" customHeight="1">
      <c r="B628" s="341"/>
      <c r="C628" s="341"/>
      <c r="D628" s="341"/>
      <c r="E628" s="341"/>
      <c r="F628" s="341"/>
      <c r="G628" s="341"/>
      <c r="H628" s="341"/>
      <c r="I628" s="341"/>
    </row>
    <row r="629" spans="2:9" s="415" customFormat="1" ht="15.75" customHeight="1">
      <c r="B629" s="341"/>
      <c r="C629" s="341"/>
      <c r="D629" s="341"/>
      <c r="E629" s="341"/>
      <c r="F629" s="341"/>
      <c r="G629" s="341"/>
      <c r="H629" s="341"/>
      <c r="I629" s="341"/>
    </row>
    <row r="630" spans="2:9" s="415" customFormat="1" ht="15.75" customHeight="1">
      <c r="B630" s="341"/>
      <c r="C630" s="341"/>
      <c r="D630" s="341"/>
      <c r="E630" s="341"/>
      <c r="F630" s="341"/>
      <c r="G630" s="341"/>
      <c r="H630" s="341"/>
      <c r="I630" s="341"/>
    </row>
    <row r="631" spans="2:9" s="415" customFormat="1" ht="15.75" customHeight="1">
      <c r="B631" s="341"/>
      <c r="C631" s="341"/>
      <c r="D631" s="341"/>
      <c r="E631" s="341"/>
      <c r="F631" s="341"/>
      <c r="G631" s="341"/>
      <c r="H631" s="341"/>
      <c r="I631" s="341"/>
    </row>
    <row r="632" spans="2:9" s="415" customFormat="1" ht="15.75" customHeight="1">
      <c r="B632" s="341"/>
      <c r="C632" s="341"/>
      <c r="D632" s="341"/>
      <c r="E632" s="341"/>
      <c r="F632" s="341"/>
      <c r="G632" s="341"/>
      <c r="H632" s="341"/>
      <c r="I632" s="341"/>
    </row>
    <row r="633" spans="2:9" s="415" customFormat="1" ht="15.75" customHeight="1">
      <c r="B633" s="341"/>
      <c r="C633" s="341"/>
      <c r="D633" s="341"/>
      <c r="E633" s="341"/>
      <c r="F633" s="341"/>
      <c r="G633" s="341"/>
      <c r="H633" s="341"/>
      <c r="I633" s="341"/>
    </row>
    <row r="634" spans="2:9" s="415" customFormat="1" ht="15.75" customHeight="1">
      <c r="B634" s="341"/>
      <c r="C634" s="341"/>
      <c r="D634" s="341"/>
      <c r="E634" s="341"/>
      <c r="F634" s="341"/>
      <c r="G634" s="341"/>
      <c r="H634" s="341"/>
      <c r="I634" s="341"/>
    </row>
    <row r="635" spans="2:9" s="415" customFormat="1" ht="15.75" customHeight="1">
      <c r="B635" s="341"/>
      <c r="C635" s="341"/>
      <c r="D635" s="341"/>
      <c r="E635" s="341"/>
      <c r="F635" s="341"/>
      <c r="G635" s="341"/>
      <c r="H635" s="341"/>
      <c r="I635" s="341"/>
    </row>
    <row r="636" spans="2:9" s="415" customFormat="1" ht="15.75" customHeight="1">
      <c r="B636" s="341"/>
      <c r="C636" s="341"/>
      <c r="D636" s="341"/>
      <c r="E636" s="341"/>
      <c r="F636" s="341"/>
      <c r="G636" s="341"/>
      <c r="H636" s="341"/>
      <c r="I636" s="341"/>
    </row>
    <row r="637" spans="2:9" s="415" customFormat="1" ht="15.75" customHeight="1">
      <c r="B637" s="341"/>
      <c r="C637" s="341"/>
      <c r="D637" s="341"/>
      <c r="E637" s="341"/>
      <c r="F637" s="341"/>
      <c r="G637" s="341"/>
      <c r="H637" s="341"/>
      <c r="I637" s="341"/>
    </row>
    <row r="638" spans="2:9" s="415" customFormat="1" ht="15.75" customHeight="1">
      <c r="B638" s="341"/>
      <c r="C638" s="341"/>
      <c r="D638" s="341"/>
      <c r="E638" s="341"/>
      <c r="F638" s="341"/>
      <c r="G638" s="341"/>
      <c r="H638" s="341"/>
      <c r="I638" s="341"/>
    </row>
    <row r="639" spans="2:9" s="415" customFormat="1" ht="15.75" customHeight="1">
      <c r="B639" s="341"/>
      <c r="C639" s="341"/>
      <c r="D639" s="341"/>
      <c r="E639" s="341"/>
      <c r="F639" s="341"/>
      <c r="G639" s="341"/>
      <c r="H639" s="341"/>
      <c r="I639" s="341"/>
    </row>
    <row r="640" spans="2:9" s="415" customFormat="1" ht="15.75" customHeight="1">
      <c r="B640" s="341"/>
      <c r="C640" s="341"/>
      <c r="D640" s="341"/>
      <c r="E640" s="341"/>
      <c r="F640" s="341"/>
      <c r="G640" s="341"/>
      <c r="H640" s="341"/>
      <c r="I640" s="341"/>
    </row>
    <row r="641" spans="2:9" s="415" customFormat="1" ht="15.75" customHeight="1">
      <c r="B641" s="341"/>
      <c r="C641" s="341"/>
      <c r="D641" s="341"/>
      <c r="E641" s="341"/>
      <c r="F641" s="341"/>
      <c r="G641" s="341"/>
      <c r="H641" s="341"/>
      <c r="I641" s="341"/>
    </row>
    <row r="642" spans="2:9" s="415" customFormat="1" ht="15.75" customHeight="1">
      <c r="B642" s="341"/>
      <c r="C642" s="341"/>
      <c r="D642" s="341"/>
      <c r="E642" s="341"/>
      <c r="F642" s="341"/>
      <c r="G642" s="341"/>
      <c r="H642" s="341"/>
      <c r="I642" s="341"/>
    </row>
    <row r="643" spans="2:9" s="415" customFormat="1" ht="15.75" customHeight="1">
      <c r="B643" s="341"/>
      <c r="C643" s="341"/>
      <c r="D643" s="341"/>
      <c r="E643" s="341"/>
      <c r="F643" s="341"/>
      <c r="G643" s="341"/>
      <c r="H643" s="341"/>
      <c r="I643" s="341"/>
    </row>
    <row r="644" spans="2:9" s="415" customFormat="1" ht="15.75" customHeight="1">
      <c r="B644" s="341"/>
      <c r="C644" s="341"/>
      <c r="D644" s="341"/>
      <c r="E644" s="341"/>
      <c r="F644" s="341"/>
      <c r="G644" s="341"/>
      <c r="H644" s="341"/>
      <c r="I644" s="341"/>
    </row>
    <row r="645" spans="2:9" s="415" customFormat="1" ht="15.75" customHeight="1">
      <c r="B645" s="341"/>
      <c r="C645" s="341"/>
      <c r="D645" s="341"/>
      <c r="E645" s="341"/>
      <c r="F645" s="341"/>
      <c r="G645" s="341"/>
      <c r="H645" s="341"/>
      <c r="I645" s="341"/>
    </row>
    <row r="646" spans="2:9" s="415" customFormat="1" ht="15.75" customHeight="1">
      <c r="B646" s="341"/>
      <c r="C646" s="341"/>
      <c r="D646" s="341"/>
      <c r="E646" s="341"/>
      <c r="F646" s="341"/>
      <c r="G646" s="341"/>
      <c r="H646" s="341"/>
      <c r="I646" s="341"/>
    </row>
    <row r="647" spans="2:9" s="415" customFormat="1" ht="15.75" customHeight="1">
      <c r="B647" s="341"/>
      <c r="C647" s="341"/>
      <c r="D647" s="341"/>
      <c r="E647" s="341"/>
      <c r="F647" s="341"/>
      <c r="G647" s="341"/>
      <c r="H647" s="341"/>
      <c r="I647" s="341"/>
    </row>
    <row r="648" spans="2:9" s="415" customFormat="1" ht="15.75" customHeight="1">
      <c r="B648" s="341"/>
      <c r="C648" s="341"/>
      <c r="D648" s="341"/>
      <c r="E648" s="341"/>
      <c r="F648" s="341"/>
      <c r="G648" s="341"/>
      <c r="H648" s="341"/>
      <c r="I648" s="341"/>
    </row>
    <row r="649" spans="2:9" s="415" customFormat="1" ht="15.75" customHeight="1">
      <c r="B649" s="341"/>
      <c r="C649" s="341"/>
      <c r="D649" s="341"/>
      <c r="E649" s="341"/>
      <c r="F649" s="341"/>
      <c r="G649" s="341"/>
      <c r="H649" s="341"/>
      <c r="I649" s="341"/>
    </row>
    <row r="650" spans="2:9" s="415" customFormat="1" ht="15.75" customHeight="1">
      <c r="B650" s="341"/>
      <c r="C650" s="341"/>
      <c r="D650" s="341"/>
      <c r="E650" s="341"/>
      <c r="F650" s="341"/>
      <c r="G650" s="341"/>
      <c r="H650" s="341"/>
      <c r="I650" s="341"/>
    </row>
    <row r="651" spans="2:9" s="415" customFormat="1" ht="15.75" customHeight="1">
      <c r="B651" s="341"/>
      <c r="C651" s="341"/>
      <c r="D651" s="341"/>
      <c r="E651" s="341"/>
      <c r="F651" s="341"/>
      <c r="G651" s="341"/>
      <c r="H651" s="341"/>
      <c r="I651" s="341"/>
    </row>
    <row r="652" spans="2:9" s="415" customFormat="1" ht="15.75" customHeight="1">
      <c r="B652" s="341"/>
      <c r="C652" s="341"/>
      <c r="D652" s="341"/>
      <c r="E652" s="341"/>
      <c r="F652" s="341"/>
      <c r="G652" s="341"/>
      <c r="H652" s="341"/>
      <c r="I652" s="341"/>
    </row>
    <row r="653" spans="2:9" s="415" customFormat="1" ht="15.75" customHeight="1">
      <c r="B653" s="341"/>
      <c r="C653" s="341"/>
      <c r="D653" s="341"/>
      <c r="E653" s="341"/>
      <c r="F653" s="341"/>
      <c r="G653" s="341"/>
      <c r="H653" s="341"/>
      <c r="I653" s="341"/>
    </row>
    <row r="654" spans="2:9" s="415" customFormat="1" ht="15.75" customHeight="1">
      <c r="B654" s="341"/>
      <c r="C654" s="341"/>
      <c r="D654" s="341"/>
      <c r="E654" s="341"/>
      <c r="F654" s="341"/>
      <c r="G654" s="341"/>
      <c r="H654" s="341"/>
      <c r="I654" s="341"/>
    </row>
    <row r="655" spans="2:9" s="415" customFormat="1" ht="15.75" customHeight="1">
      <c r="B655" s="341"/>
      <c r="C655" s="341"/>
      <c r="D655" s="341"/>
      <c r="E655" s="341"/>
      <c r="F655" s="341"/>
      <c r="G655" s="341"/>
      <c r="H655" s="341"/>
      <c r="I655" s="341"/>
    </row>
    <row r="656" spans="2:9" s="415" customFormat="1" ht="15.75" customHeight="1">
      <c r="B656" s="341"/>
      <c r="C656" s="341"/>
      <c r="D656" s="341"/>
      <c r="E656" s="341"/>
      <c r="F656" s="341"/>
      <c r="G656" s="341"/>
      <c r="H656" s="341"/>
      <c r="I656" s="341"/>
    </row>
    <row r="657" spans="2:9" s="415" customFormat="1" ht="15.75" customHeight="1">
      <c r="B657" s="341"/>
      <c r="C657" s="341"/>
      <c r="D657" s="341"/>
      <c r="E657" s="341"/>
      <c r="F657" s="341"/>
      <c r="G657" s="341"/>
      <c r="H657" s="341"/>
      <c r="I657" s="341"/>
    </row>
    <row r="658" spans="2:9" s="415" customFormat="1" ht="15.75" customHeight="1">
      <c r="B658" s="341"/>
      <c r="C658" s="341"/>
      <c r="D658" s="341"/>
      <c r="E658" s="341"/>
      <c r="F658" s="341"/>
      <c r="G658" s="341"/>
      <c r="H658" s="341"/>
      <c r="I658" s="341"/>
    </row>
    <row r="659" spans="2:9" s="415" customFormat="1" ht="15.75" customHeight="1">
      <c r="B659" s="341"/>
      <c r="C659" s="341"/>
      <c r="D659" s="341"/>
      <c r="E659" s="341"/>
      <c r="F659" s="341"/>
      <c r="G659" s="341"/>
      <c r="H659" s="341"/>
      <c r="I659" s="341"/>
    </row>
    <row r="660" spans="2:9" s="415" customFormat="1" ht="15.75" customHeight="1">
      <c r="B660" s="341"/>
      <c r="C660" s="341"/>
      <c r="D660" s="341"/>
      <c r="E660" s="341"/>
      <c r="F660" s="341"/>
      <c r="G660" s="341"/>
      <c r="H660" s="341"/>
      <c r="I660" s="341"/>
    </row>
    <row r="661" spans="2:9" s="415" customFormat="1" ht="15.75" customHeight="1">
      <c r="B661" s="341"/>
      <c r="C661" s="341"/>
      <c r="D661" s="341"/>
      <c r="E661" s="341"/>
      <c r="F661" s="341"/>
      <c r="G661" s="341"/>
      <c r="H661" s="341"/>
      <c r="I661" s="341"/>
    </row>
    <row r="662" spans="2:9" s="415" customFormat="1" ht="15.75" customHeight="1">
      <c r="B662" s="341"/>
      <c r="C662" s="341"/>
      <c r="D662" s="341"/>
      <c r="E662" s="341"/>
      <c r="F662" s="341"/>
      <c r="G662" s="341"/>
      <c r="H662" s="341"/>
      <c r="I662" s="341"/>
    </row>
    <row r="663" spans="2:9" s="415" customFormat="1" ht="15.75" customHeight="1">
      <c r="B663" s="341"/>
      <c r="C663" s="341"/>
      <c r="D663" s="341"/>
      <c r="E663" s="341"/>
      <c r="F663" s="341"/>
      <c r="G663" s="341"/>
      <c r="H663" s="341"/>
      <c r="I663" s="341"/>
    </row>
    <row r="664" spans="2:9" s="415" customFormat="1" ht="15.75" customHeight="1">
      <c r="B664" s="341"/>
      <c r="C664" s="341"/>
      <c r="D664" s="341"/>
      <c r="E664" s="341"/>
      <c r="F664" s="341"/>
      <c r="G664" s="341"/>
      <c r="H664" s="341"/>
      <c r="I664" s="341"/>
    </row>
    <row r="665" spans="2:9" s="415" customFormat="1" ht="15.75" customHeight="1">
      <c r="B665" s="341"/>
      <c r="C665" s="341"/>
      <c r="D665" s="341"/>
      <c r="E665" s="341"/>
      <c r="F665" s="341"/>
      <c r="G665" s="341"/>
      <c r="H665" s="341"/>
      <c r="I665" s="341"/>
    </row>
    <row r="666" spans="2:9" s="415" customFormat="1" ht="15.75" customHeight="1">
      <c r="B666" s="341"/>
      <c r="C666" s="341"/>
      <c r="D666" s="341"/>
      <c r="E666" s="341"/>
      <c r="F666" s="341"/>
      <c r="G666" s="341"/>
      <c r="H666" s="341"/>
      <c r="I666" s="341"/>
    </row>
    <row r="667" spans="2:9" s="415" customFormat="1" ht="15.75" customHeight="1">
      <c r="B667" s="341"/>
      <c r="C667" s="341"/>
      <c r="D667" s="341"/>
      <c r="E667" s="341"/>
      <c r="F667" s="341"/>
      <c r="G667" s="341"/>
      <c r="H667" s="341"/>
      <c r="I667" s="341"/>
    </row>
    <row r="668" spans="2:9" s="415" customFormat="1" ht="15.75" customHeight="1">
      <c r="B668" s="341"/>
      <c r="C668" s="341"/>
      <c r="D668" s="341"/>
      <c r="E668" s="341"/>
      <c r="F668" s="341"/>
      <c r="G668" s="341"/>
      <c r="H668" s="341"/>
      <c r="I668" s="341"/>
    </row>
    <row r="669" spans="2:9" s="415" customFormat="1" ht="15.75" customHeight="1">
      <c r="B669" s="341"/>
      <c r="C669" s="341"/>
      <c r="D669" s="341"/>
      <c r="E669" s="341"/>
      <c r="F669" s="341"/>
      <c r="G669" s="341"/>
      <c r="H669" s="341"/>
      <c r="I669" s="341"/>
    </row>
    <row r="670" spans="2:9" s="415" customFormat="1" ht="15.75" customHeight="1">
      <c r="B670" s="341"/>
      <c r="C670" s="341"/>
      <c r="D670" s="341"/>
      <c r="E670" s="341"/>
      <c r="F670" s="341"/>
      <c r="G670" s="341"/>
      <c r="H670" s="341"/>
      <c r="I670" s="341"/>
    </row>
    <row r="671" spans="2:9" s="415" customFormat="1" ht="15.75" customHeight="1">
      <c r="B671" s="341"/>
      <c r="C671" s="341"/>
      <c r="D671" s="341"/>
      <c r="E671" s="341"/>
      <c r="F671" s="341"/>
      <c r="G671" s="341"/>
      <c r="H671" s="341"/>
      <c r="I671" s="341"/>
    </row>
    <row r="672" spans="2:9" s="415" customFormat="1" ht="15.75" customHeight="1">
      <c r="B672" s="341"/>
      <c r="C672" s="341"/>
      <c r="D672" s="341"/>
      <c r="E672" s="341"/>
      <c r="F672" s="341"/>
      <c r="G672" s="341"/>
      <c r="H672" s="341"/>
      <c r="I672" s="341"/>
    </row>
    <row r="673" spans="2:9" s="415" customFormat="1" ht="15.75" customHeight="1">
      <c r="B673" s="341"/>
      <c r="C673" s="341"/>
      <c r="D673" s="341"/>
      <c r="E673" s="341"/>
      <c r="F673" s="341"/>
      <c r="G673" s="341"/>
      <c r="H673" s="341"/>
      <c r="I673" s="341"/>
    </row>
    <row r="674" spans="2:9" s="415" customFormat="1" ht="15.75" customHeight="1">
      <c r="B674" s="341"/>
      <c r="C674" s="341"/>
      <c r="D674" s="341"/>
      <c r="E674" s="341"/>
      <c r="F674" s="341"/>
      <c r="G674" s="341"/>
      <c r="H674" s="341"/>
      <c r="I674" s="341"/>
    </row>
    <row r="675" spans="2:9" s="415" customFormat="1" ht="15.75" customHeight="1">
      <c r="B675" s="341"/>
      <c r="C675" s="341"/>
      <c r="D675" s="341"/>
      <c r="E675" s="341"/>
      <c r="F675" s="341"/>
      <c r="G675" s="341"/>
      <c r="H675" s="341"/>
      <c r="I675" s="341"/>
    </row>
    <row r="676" spans="2:9" s="415" customFormat="1" ht="15.75" customHeight="1">
      <c r="B676" s="341"/>
      <c r="C676" s="341"/>
      <c r="D676" s="341"/>
      <c r="E676" s="341"/>
      <c r="F676" s="341"/>
      <c r="G676" s="341"/>
      <c r="H676" s="341"/>
      <c r="I676" s="341"/>
    </row>
    <row r="677" spans="2:9" s="415" customFormat="1" ht="15.75" customHeight="1">
      <c r="B677" s="341"/>
      <c r="C677" s="341"/>
      <c r="D677" s="341"/>
      <c r="E677" s="341"/>
      <c r="F677" s="341"/>
      <c r="G677" s="341"/>
      <c r="H677" s="341"/>
      <c r="I677" s="341"/>
    </row>
    <row r="678" spans="2:9" s="415" customFormat="1" ht="15.75" customHeight="1">
      <c r="B678" s="341"/>
      <c r="C678" s="341"/>
      <c r="D678" s="341"/>
      <c r="E678" s="341"/>
      <c r="F678" s="341"/>
      <c r="G678" s="341"/>
      <c r="H678" s="341"/>
      <c r="I678" s="341"/>
    </row>
    <row r="679" spans="2:9" s="415" customFormat="1" ht="15.75" customHeight="1">
      <c r="B679" s="341"/>
      <c r="C679" s="341"/>
      <c r="D679" s="341"/>
      <c r="E679" s="341"/>
      <c r="F679" s="341"/>
      <c r="G679" s="341"/>
      <c r="H679" s="341"/>
      <c r="I679" s="341"/>
    </row>
    <row r="680" spans="2:9" s="415" customFormat="1" ht="15.75" customHeight="1">
      <c r="B680" s="341"/>
      <c r="C680" s="341"/>
      <c r="D680" s="341"/>
      <c r="E680" s="341"/>
      <c r="F680" s="341"/>
      <c r="G680" s="341"/>
      <c r="H680" s="341"/>
      <c r="I680" s="341"/>
    </row>
    <row r="681" spans="2:9" s="415" customFormat="1" ht="15.75" customHeight="1">
      <c r="B681" s="341"/>
      <c r="C681" s="341"/>
      <c r="D681" s="341"/>
      <c r="E681" s="341"/>
      <c r="F681" s="341"/>
      <c r="G681" s="341"/>
      <c r="H681" s="341"/>
      <c r="I681" s="341"/>
    </row>
    <row r="682" spans="2:9" s="415" customFormat="1" ht="15.75" customHeight="1">
      <c r="B682" s="341"/>
      <c r="C682" s="341"/>
      <c r="D682" s="341"/>
      <c r="E682" s="341"/>
      <c r="F682" s="341"/>
      <c r="G682" s="341"/>
      <c r="H682" s="341"/>
      <c r="I682" s="341"/>
    </row>
    <row r="683" spans="2:9" s="415" customFormat="1" ht="15.75" customHeight="1">
      <c r="B683" s="341"/>
      <c r="C683" s="341"/>
      <c r="D683" s="341"/>
      <c r="E683" s="341"/>
      <c r="F683" s="341"/>
      <c r="G683" s="341"/>
      <c r="H683" s="341"/>
      <c r="I683" s="341"/>
    </row>
    <row r="684" spans="2:9" s="415" customFormat="1" ht="15.75" customHeight="1">
      <c r="B684" s="341"/>
      <c r="C684" s="341"/>
      <c r="D684" s="341"/>
      <c r="E684" s="341"/>
      <c r="F684" s="341"/>
      <c r="G684" s="341"/>
      <c r="H684" s="341"/>
      <c r="I684" s="341"/>
    </row>
    <row r="685" spans="2:9" s="415" customFormat="1" ht="15.75" customHeight="1">
      <c r="B685" s="341"/>
      <c r="C685" s="341"/>
      <c r="D685" s="341"/>
      <c r="E685" s="341"/>
      <c r="F685" s="341"/>
      <c r="G685" s="341"/>
      <c r="H685" s="341"/>
      <c r="I685" s="341"/>
    </row>
    <row r="686" spans="2:9" s="415" customFormat="1" ht="15.75" customHeight="1">
      <c r="B686" s="341"/>
      <c r="C686" s="341"/>
      <c r="D686" s="341"/>
      <c r="E686" s="341"/>
      <c r="F686" s="341"/>
      <c r="G686" s="341"/>
      <c r="H686" s="341"/>
      <c r="I686" s="341"/>
    </row>
    <row r="687" spans="2:9" s="415" customFormat="1" ht="15.75" customHeight="1">
      <c r="B687" s="341"/>
      <c r="C687" s="341"/>
      <c r="D687" s="341"/>
      <c r="E687" s="341"/>
      <c r="F687" s="341"/>
      <c r="G687" s="341"/>
      <c r="H687" s="341"/>
      <c r="I687" s="341"/>
    </row>
    <row r="688" spans="2:9" s="415" customFormat="1" ht="15.75" customHeight="1">
      <c r="B688" s="341"/>
      <c r="C688" s="341"/>
      <c r="D688" s="341"/>
      <c r="E688" s="341"/>
      <c r="F688" s="341"/>
      <c r="G688" s="341"/>
      <c r="H688" s="341"/>
      <c r="I688" s="341"/>
    </row>
    <row r="689" spans="2:9" s="415" customFormat="1" ht="15.75" customHeight="1">
      <c r="B689" s="341"/>
      <c r="C689" s="341"/>
      <c r="D689" s="341"/>
      <c r="E689" s="341"/>
      <c r="F689" s="341"/>
      <c r="G689" s="341"/>
      <c r="H689" s="341"/>
      <c r="I689" s="341"/>
    </row>
    <row r="690" spans="2:9" s="415" customFormat="1" ht="15.75" customHeight="1">
      <c r="B690" s="341"/>
      <c r="C690" s="341"/>
      <c r="D690" s="341"/>
      <c r="E690" s="341"/>
      <c r="F690" s="341"/>
      <c r="G690" s="341"/>
      <c r="H690" s="341"/>
      <c r="I690" s="341"/>
    </row>
    <row r="691" spans="2:9" s="415" customFormat="1" ht="15.75" customHeight="1">
      <c r="B691" s="341"/>
      <c r="C691" s="341"/>
      <c r="D691" s="341"/>
      <c r="E691" s="341"/>
      <c r="F691" s="341"/>
      <c r="G691" s="341"/>
      <c r="H691" s="341"/>
      <c r="I691" s="341"/>
    </row>
    <row r="692" spans="2:9" s="415" customFormat="1" ht="15.75" customHeight="1">
      <c r="B692" s="341"/>
      <c r="C692" s="341"/>
      <c r="D692" s="341"/>
      <c r="E692" s="341"/>
      <c r="F692" s="341"/>
      <c r="G692" s="341"/>
      <c r="H692" s="341"/>
      <c r="I692" s="341"/>
    </row>
    <row r="693" spans="2:9" s="415" customFormat="1" ht="15.75" customHeight="1">
      <c r="B693" s="341"/>
      <c r="C693" s="341"/>
      <c r="D693" s="341"/>
      <c r="E693" s="341"/>
      <c r="F693" s="341"/>
      <c r="G693" s="341"/>
      <c r="H693" s="341"/>
      <c r="I693" s="341"/>
    </row>
    <row r="694" spans="2:9" s="415" customFormat="1" ht="15.75" customHeight="1">
      <c r="B694" s="341"/>
      <c r="C694" s="341"/>
      <c r="D694" s="341"/>
      <c r="E694" s="341"/>
      <c r="F694" s="341"/>
      <c r="G694" s="341"/>
      <c r="H694" s="341"/>
      <c r="I694" s="341"/>
    </row>
    <row r="695" spans="2:9" s="415" customFormat="1" ht="15.75" customHeight="1">
      <c r="B695" s="341"/>
      <c r="C695" s="341"/>
      <c r="D695" s="341"/>
      <c r="E695" s="341"/>
      <c r="F695" s="341"/>
      <c r="G695" s="341"/>
      <c r="H695" s="341"/>
      <c r="I695" s="341"/>
    </row>
    <row r="696" spans="2:9" s="415" customFormat="1" ht="15.75" customHeight="1">
      <c r="B696" s="341"/>
      <c r="C696" s="341"/>
      <c r="D696" s="341"/>
      <c r="E696" s="341"/>
      <c r="F696" s="341"/>
      <c r="G696" s="341"/>
      <c r="H696" s="341"/>
      <c r="I696" s="341"/>
    </row>
    <row r="697" spans="2:9" s="415" customFormat="1" ht="15.75" customHeight="1">
      <c r="B697" s="341"/>
      <c r="C697" s="341"/>
      <c r="D697" s="341"/>
      <c r="E697" s="341"/>
      <c r="F697" s="341"/>
      <c r="G697" s="341"/>
      <c r="H697" s="341"/>
      <c r="I697" s="341"/>
    </row>
    <row r="698" spans="2:9" s="415" customFormat="1" ht="15.75" customHeight="1">
      <c r="B698" s="341"/>
      <c r="C698" s="341"/>
      <c r="D698" s="341"/>
      <c r="E698" s="341"/>
      <c r="F698" s="341"/>
      <c r="G698" s="341"/>
      <c r="H698" s="341"/>
      <c r="I698" s="341"/>
    </row>
    <row r="699" spans="2:9" s="415" customFormat="1" ht="15.75" customHeight="1">
      <c r="B699" s="341"/>
      <c r="C699" s="341"/>
      <c r="D699" s="341"/>
      <c r="E699" s="341"/>
      <c r="F699" s="341"/>
      <c r="G699" s="341"/>
      <c r="H699" s="341"/>
      <c r="I699" s="341"/>
    </row>
    <row r="700" spans="2:9" s="415" customFormat="1" ht="15.75" customHeight="1">
      <c r="B700" s="341"/>
      <c r="C700" s="341"/>
      <c r="D700" s="341"/>
      <c r="E700" s="341"/>
      <c r="F700" s="341"/>
      <c r="G700" s="341"/>
      <c r="H700" s="341"/>
      <c r="I700" s="341"/>
    </row>
    <row r="701" spans="2:9" s="415" customFormat="1" ht="15.75" customHeight="1">
      <c r="B701" s="341"/>
      <c r="C701" s="341"/>
      <c r="D701" s="341"/>
      <c r="E701" s="341"/>
      <c r="F701" s="341"/>
      <c r="G701" s="341"/>
      <c r="H701" s="341"/>
      <c r="I701" s="341"/>
    </row>
    <row r="702" spans="2:9" s="415" customFormat="1" ht="15.75" customHeight="1">
      <c r="B702" s="341"/>
      <c r="C702" s="341"/>
      <c r="D702" s="341"/>
      <c r="E702" s="341"/>
      <c r="F702" s="341"/>
      <c r="G702" s="341"/>
      <c r="H702" s="341"/>
      <c r="I702" s="341"/>
    </row>
    <row r="703" spans="2:9" s="415" customFormat="1" ht="15.75" customHeight="1">
      <c r="B703" s="341"/>
      <c r="C703" s="341"/>
      <c r="D703" s="341"/>
      <c r="E703" s="341"/>
      <c r="F703" s="341"/>
      <c r="G703" s="341"/>
      <c r="H703" s="341"/>
      <c r="I703" s="341"/>
    </row>
    <row r="704" spans="2:9" s="415" customFormat="1" ht="15.75" customHeight="1">
      <c r="B704" s="341"/>
      <c r="C704" s="341"/>
      <c r="D704" s="341"/>
      <c r="E704" s="341"/>
      <c r="F704" s="341"/>
      <c r="G704" s="341"/>
      <c r="H704" s="341"/>
      <c r="I704" s="341"/>
    </row>
    <row r="705" spans="2:9" s="415" customFormat="1" ht="15.75" customHeight="1">
      <c r="B705" s="341"/>
      <c r="C705" s="341"/>
      <c r="D705" s="341"/>
      <c r="E705" s="341"/>
      <c r="F705" s="341"/>
      <c r="G705" s="341"/>
      <c r="H705" s="341"/>
      <c r="I705" s="341"/>
    </row>
    <row r="706" spans="2:9" s="415" customFormat="1" ht="15.75" customHeight="1">
      <c r="B706" s="341"/>
      <c r="C706" s="341"/>
      <c r="D706" s="341"/>
      <c r="E706" s="341"/>
      <c r="F706" s="341"/>
      <c r="G706" s="341"/>
      <c r="H706" s="341"/>
      <c r="I706" s="341"/>
    </row>
    <row r="707" spans="2:9" s="415" customFormat="1" ht="15.75" customHeight="1">
      <c r="B707" s="341"/>
      <c r="C707" s="341"/>
      <c r="D707" s="341"/>
      <c r="E707" s="341"/>
      <c r="F707" s="341"/>
      <c r="G707" s="341"/>
      <c r="H707" s="341"/>
      <c r="I707" s="341"/>
    </row>
    <row r="708" spans="2:9" s="415" customFormat="1" ht="15.75" customHeight="1">
      <c r="B708" s="341"/>
      <c r="C708" s="341"/>
      <c r="D708" s="341"/>
      <c r="E708" s="341"/>
      <c r="F708" s="341"/>
      <c r="G708" s="341"/>
      <c r="H708" s="341"/>
      <c r="I708" s="341"/>
    </row>
    <row r="709" spans="2:9" s="415" customFormat="1" ht="15.75" customHeight="1">
      <c r="B709" s="341"/>
      <c r="C709" s="341"/>
      <c r="D709" s="341"/>
      <c r="E709" s="341"/>
      <c r="F709" s="341"/>
      <c r="G709" s="341"/>
      <c r="H709" s="341"/>
      <c r="I709" s="341"/>
    </row>
    <row r="710" spans="2:9" s="415" customFormat="1" ht="15.75" customHeight="1">
      <c r="B710" s="341"/>
      <c r="C710" s="341"/>
      <c r="D710" s="341"/>
      <c r="E710" s="341"/>
      <c r="F710" s="341"/>
      <c r="G710" s="341"/>
      <c r="H710" s="341"/>
      <c r="I710" s="341"/>
    </row>
    <row r="711" spans="2:9" s="415" customFormat="1" ht="15.75" customHeight="1">
      <c r="B711" s="341"/>
      <c r="C711" s="341"/>
      <c r="D711" s="341"/>
      <c r="E711" s="341"/>
      <c r="F711" s="341"/>
      <c r="G711" s="341"/>
      <c r="H711" s="341"/>
      <c r="I711" s="341"/>
    </row>
    <row r="712" spans="2:9" s="415" customFormat="1" ht="15.75" customHeight="1">
      <c r="B712" s="341"/>
      <c r="C712" s="341"/>
      <c r="D712" s="341"/>
      <c r="E712" s="341"/>
      <c r="F712" s="341"/>
      <c r="G712" s="341"/>
      <c r="H712" s="341"/>
      <c r="I712" s="341"/>
    </row>
    <row r="713" spans="2:9" s="415" customFormat="1" ht="15.75" customHeight="1">
      <c r="B713" s="341"/>
      <c r="C713" s="341"/>
      <c r="D713" s="341"/>
      <c r="E713" s="341"/>
      <c r="F713" s="341"/>
      <c r="G713" s="341"/>
      <c r="H713" s="341"/>
      <c r="I713" s="341"/>
    </row>
    <row r="714" spans="2:9" s="415" customFormat="1" ht="15.75" customHeight="1">
      <c r="B714" s="341"/>
      <c r="C714" s="341"/>
      <c r="D714" s="341"/>
      <c r="E714" s="341"/>
      <c r="F714" s="341"/>
      <c r="G714" s="341"/>
      <c r="H714" s="341"/>
      <c r="I714" s="341"/>
    </row>
    <row r="715" spans="2:9" s="415" customFormat="1" ht="15.75" customHeight="1">
      <c r="B715" s="341"/>
      <c r="C715" s="341"/>
      <c r="D715" s="341"/>
      <c r="E715" s="341"/>
      <c r="F715" s="341"/>
      <c r="G715" s="341"/>
      <c r="H715" s="341"/>
      <c r="I715" s="341"/>
    </row>
    <row r="716" spans="2:9" s="415" customFormat="1" ht="15.75" customHeight="1">
      <c r="B716" s="341"/>
      <c r="C716" s="341"/>
      <c r="D716" s="341"/>
      <c r="E716" s="341"/>
      <c r="F716" s="341"/>
      <c r="G716" s="341"/>
      <c r="H716" s="341"/>
      <c r="I716" s="341"/>
    </row>
    <row r="717" spans="2:9" s="415" customFormat="1" ht="15.75" customHeight="1">
      <c r="B717" s="341"/>
      <c r="C717" s="341"/>
      <c r="D717" s="341"/>
      <c r="E717" s="341"/>
      <c r="F717" s="341"/>
      <c r="G717" s="341"/>
      <c r="H717" s="341"/>
      <c r="I717" s="341"/>
    </row>
    <row r="718" spans="2:9" s="415" customFormat="1" ht="15.75" customHeight="1">
      <c r="B718" s="341"/>
      <c r="C718" s="341"/>
      <c r="D718" s="341"/>
      <c r="E718" s="341"/>
      <c r="F718" s="341"/>
      <c r="G718" s="341"/>
      <c r="H718" s="341"/>
      <c r="I718" s="341"/>
    </row>
    <row r="719" spans="2:9" s="415" customFormat="1" ht="15.75" customHeight="1">
      <c r="B719" s="341"/>
      <c r="C719" s="341"/>
      <c r="D719" s="341"/>
      <c r="E719" s="341"/>
      <c r="F719" s="341"/>
      <c r="G719" s="341"/>
      <c r="H719" s="341"/>
      <c r="I719" s="341"/>
    </row>
    <row r="720" spans="2:9" s="415" customFormat="1" ht="15.75" customHeight="1">
      <c r="B720" s="341"/>
      <c r="C720" s="341"/>
      <c r="D720" s="341"/>
      <c r="E720" s="341"/>
      <c r="F720" s="341"/>
      <c r="G720" s="341"/>
      <c r="H720" s="341"/>
      <c r="I720" s="341"/>
    </row>
    <row r="721" spans="2:9" s="415" customFormat="1" ht="15.75" customHeight="1">
      <c r="B721" s="341"/>
      <c r="C721" s="341"/>
      <c r="D721" s="341"/>
      <c r="E721" s="341"/>
      <c r="F721" s="341"/>
      <c r="G721" s="341"/>
      <c r="H721" s="341"/>
      <c r="I721" s="341"/>
    </row>
    <row r="722" spans="2:9" s="415" customFormat="1" ht="15.75" customHeight="1">
      <c r="B722" s="341"/>
      <c r="C722" s="341"/>
      <c r="D722" s="341"/>
      <c r="E722" s="341"/>
      <c r="F722" s="341"/>
      <c r="G722" s="341"/>
      <c r="H722" s="341"/>
      <c r="I722" s="341"/>
    </row>
    <row r="723" spans="2:9" s="415" customFormat="1" ht="15.75" customHeight="1">
      <c r="B723" s="341"/>
      <c r="C723" s="341"/>
      <c r="D723" s="341"/>
      <c r="E723" s="341"/>
      <c r="F723" s="341"/>
      <c r="G723" s="341"/>
      <c r="H723" s="341"/>
      <c r="I723" s="341"/>
    </row>
    <row r="724" spans="2:9" s="415" customFormat="1" ht="15.75" customHeight="1">
      <c r="B724" s="341"/>
      <c r="C724" s="341"/>
      <c r="D724" s="341"/>
      <c r="E724" s="341"/>
      <c r="F724" s="341"/>
      <c r="G724" s="341"/>
      <c r="H724" s="341"/>
      <c r="I724" s="341"/>
    </row>
    <row r="725" spans="2:9" s="415" customFormat="1" ht="15.75" customHeight="1">
      <c r="B725" s="341"/>
      <c r="C725" s="341"/>
      <c r="D725" s="341"/>
      <c r="E725" s="341"/>
      <c r="F725" s="341"/>
      <c r="G725" s="341"/>
      <c r="H725" s="341"/>
      <c r="I725" s="341"/>
    </row>
    <row r="726" spans="2:9" s="415" customFormat="1" ht="15.75" customHeight="1">
      <c r="B726" s="341"/>
      <c r="C726" s="341"/>
      <c r="D726" s="341"/>
      <c r="E726" s="341"/>
      <c r="F726" s="341"/>
      <c r="G726" s="341"/>
      <c r="H726" s="341"/>
      <c r="I726" s="341"/>
    </row>
    <row r="727" spans="2:9" s="415" customFormat="1" ht="15.75" customHeight="1">
      <c r="B727" s="341"/>
      <c r="C727" s="341"/>
      <c r="D727" s="341"/>
      <c r="E727" s="341"/>
      <c r="F727" s="341"/>
      <c r="G727" s="341"/>
      <c r="H727" s="341"/>
      <c r="I727" s="341"/>
    </row>
    <row r="728" spans="2:9" s="415" customFormat="1" ht="15.75" customHeight="1">
      <c r="B728" s="341"/>
      <c r="C728" s="341"/>
      <c r="D728" s="341"/>
      <c r="E728" s="341"/>
      <c r="F728" s="341"/>
      <c r="G728" s="341"/>
      <c r="H728" s="341"/>
      <c r="I728" s="341"/>
    </row>
    <row r="729" spans="2:9" s="415" customFormat="1" ht="15.75" customHeight="1">
      <c r="B729" s="341"/>
      <c r="C729" s="341"/>
      <c r="D729" s="341"/>
      <c r="E729" s="341"/>
      <c r="F729" s="341"/>
      <c r="G729" s="341"/>
      <c r="H729" s="341"/>
      <c r="I729" s="341"/>
    </row>
    <row r="730" spans="2:9" s="415" customFormat="1" ht="15.75" customHeight="1">
      <c r="B730" s="341"/>
      <c r="C730" s="341"/>
      <c r="D730" s="341"/>
      <c r="E730" s="341"/>
      <c r="F730" s="341"/>
      <c r="G730" s="341"/>
      <c r="H730" s="341"/>
      <c r="I730" s="341"/>
    </row>
    <row r="731" spans="2:9" s="415" customFormat="1" ht="15.75" customHeight="1">
      <c r="B731" s="341"/>
      <c r="C731" s="341"/>
      <c r="D731" s="341"/>
      <c r="E731" s="341"/>
      <c r="F731" s="341"/>
      <c r="G731" s="341"/>
      <c r="H731" s="341"/>
      <c r="I731" s="341"/>
    </row>
    <row r="732" spans="2:9" s="415" customFormat="1" ht="15.75" customHeight="1">
      <c r="B732" s="341"/>
      <c r="C732" s="341"/>
      <c r="D732" s="341"/>
      <c r="E732" s="341"/>
      <c r="F732" s="341"/>
      <c r="G732" s="341"/>
      <c r="H732" s="341"/>
      <c r="I732" s="341"/>
    </row>
    <row r="733" spans="2:9" s="415" customFormat="1" ht="15.75" customHeight="1">
      <c r="B733" s="341"/>
      <c r="C733" s="341"/>
      <c r="D733" s="341"/>
      <c r="E733" s="341"/>
      <c r="F733" s="341"/>
      <c r="G733" s="341"/>
      <c r="H733" s="341"/>
      <c r="I733" s="341"/>
    </row>
    <row r="734" spans="2:9" s="415" customFormat="1" ht="15.75" customHeight="1">
      <c r="B734" s="341"/>
      <c r="C734" s="341"/>
      <c r="D734" s="341"/>
      <c r="E734" s="341"/>
      <c r="F734" s="341"/>
      <c r="G734" s="341"/>
      <c r="H734" s="341"/>
      <c r="I734" s="341"/>
    </row>
    <row r="735" spans="2:9" s="415" customFormat="1" ht="15.75" customHeight="1">
      <c r="B735" s="341"/>
      <c r="C735" s="341"/>
      <c r="D735" s="341"/>
      <c r="E735" s="341"/>
      <c r="F735" s="341"/>
      <c r="G735" s="341"/>
      <c r="H735" s="341"/>
      <c r="I735" s="341"/>
    </row>
    <row r="736" spans="2:9" s="415" customFormat="1" ht="15.75" customHeight="1">
      <c r="B736" s="341"/>
      <c r="C736" s="341"/>
      <c r="D736" s="341"/>
      <c r="E736" s="341"/>
      <c r="F736" s="341"/>
      <c r="G736" s="341"/>
      <c r="H736" s="341"/>
      <c r="I736" s="341"/>
    </row>
    <row r="737" spans="2:9" s="415" customFormat="1" ht="15.75" customHeight="1">
      <c r="B737" s="341"/>
      <c r="C737" s="341"/>
      <c r="D737" s="341"/>
      <c r="E737" s="341"/>
      <c r="F737" s="341"/>
      <c r="G737" s="341"/>
      <c r="H737" s="341"/>
      <c r="I737" s="341"/>
    </row>
    <row r="738" spans="2:9" s="415" customFormat="1" ht="15.75" customHeight="1">
      <c r="B738" s="341"/>
      <c r="C738" s="341"/>
      <c r="D738" s="341"/>
      <c r="E738" s="341"/>
      <c r="F738" s="341"/>
      <c r="G738" s="341"/>
      <c r="H738" s="341"/>
      <c r="I738" s="341"/>
    </row>
    <row r="739" spans="2:9" s="415" customFormat="1" ht="15.75" customHeight="1">
      <c r="B739" s="341"/>
      <c r="C739" s="341"/>
      <c r="D739" s="341"/>
      <c r="E739" s="341"/>
      <c r="F739" s="341"/>
      <c r="G739" s="341"/>
      <c r="H739" s="341"/>
      <c r="I739" s="341"/>
    </row>
    <row r="740" spans="2:9" s="415" customFormat="1" ht="15.75" customHeight="1">
      <c r="B740" s="341"/>
      <c r="C740" s="341"/>
      <c r="D740" s="341"/>
      <c r="E740" s="341"/>
      <c r="F740" s="341"/>
      <c r="G740" s="341"/>
      <c r="H740" s="341"/>
      <c r="I740" s="341"/>
    </row>
    <row r="741" spans="2:9" s="415" customFormat="1" ht="15.75" customHeight="1">
      <c r="B741" s="341"/>
      <c r="C741" s="341"/>
      <c r="D741" s="341"/>
      <c r="E741" s="341"/>
      <c r="F741" s="341"/>
      <c r="G741" s="341"/>
      <c r="H741" s="341"/>
      <c r="I741" s="341"/>
    </row>
    <row r="742" spans="2:9" s="415" customFormat="1" ht="15.75" customHeight="1">
      <c r="B742" s="341"/>
      <c r="C742" s="341"/>
      <c r="D742" s="341"/>
      <c r="E742" s="341"/>
      <c r="F742" s="341"/>
      <c r="G742" s="341"/>
      <c r="H742" s="341"/>
      <c r="I742" s="341"/>
    </row>
    <row r="743" spans="2:9" s="415" customFormat="1" ht="15.75" customHeight="1">
      <c r="B743" s="341"/>
      <c r="C743" s="341"/>
      <c r="D743" s="341"/>
      <c r="E743" s="341"/>
      <c r="F743" s="341"/>
      <c r="G743" s="341"/>
      <c r="H743" s="341"/>
      <c r="I743" s="341"/>
    </row>
    <row r="744" spans="2:9" s="415" customFormat="1" ht="15.75" customHeight="1">
      <c r="B744" s="341"/>
      <c r="C744" s="341"/>
      <c r="D744" s="341"/>
      <c r="E744" s="341"/>
      <c r="F744" s="341"/>
      <c r="G744" s="341"/>
      <c r="H744" s="341"/>
      <c r="I744" s="341"/>
    </row>
    <row r="745" spans="2:9" s="415" customFormat="1" ht="15.75" customHeight="1">
      <c r="B745" s="341"/>
      <c r="C745" s="341"/>
      <c r="D745" s="341"/>
      <c r="E745" s="341"/>
      <c r="F745" s="341"/>
      <c r="G745" s="341"/>
      <c r="H745" s="341"/>
      <c r="I745" s="341"/>
    </row>
    <row r="746" spans="2:9" s="415" customFormat="1" ht="15.75" customHeight="1">
      <c r="B746" s="341"/>
      <c r="C746" s="341"/>
      <c r="D746" s="341"/>
      <c r="E746" s="341"/>
      <c r="F746" s="341"/>
      <c r="G746" s="341"/>
      <c r="H746" s="341"/>
      <c r="I746" s="341"/>
    </row>
    <row r="747" spans="2:9" s="415" customFormat="1" ht="15.75" customHeight="1">
      <c r="B747" s="341"/>
      <c r="C747" s="341"/>
      <c r="D747" s="341"/>
      <c r="E747" s="341"/>
      <c r="F747" s="341"/>
      <c r="G747" s="341"/>
      <c r="H747" s="341"/>
      <c r="I747" s="341"/>
    </row>
    <row r="748" spans="2:9" s="415" customFormat="1" ht="15.75" customHeight="1">
      <c r="B748" s="341"/>
      <c r="C748" s="341"/>
      <c r="D748" s="341"/>
      <c r="E748" s="341"/>
      <c r="F748" s="341"/>
      <c r="G748" s="341"/>
      <c r="H748" s="341"/>
      <c r="I748" s="341"/>
    </row>
    <row r="749" spans="2:9" s="415" customFormat="1" ht="15.75" customHeight="1">
      <c r="B749" s="341"/>
      <c r="C749" s="341"/>
      <c r="D749" s="341"/>
      <c r="E749" s="341"/>
      <c r="F749" s="341"/>
      <c r="G749" s="341"/>
      <c r="H749" s="341"/>
      <c r="I749" s="341"/>
    </row>
    <row r="750" spans="2:9" s="415" customFormat="1" ht="15.75" customHeight="1">
      <c r="B750" s="341"/>
      <c r="C750" s="341"/>
      <c r="D750" s="341"/>
      <c r="E750" s="341"/>
      <c r="F750" s="341"/>
      <c r="G750" s="341"/>
      <c r="H750" s="341"/>
      <c r="I750" s="341"/>
    </row>
    <row r="751" spans="2:9" s="415" customFormat="1" ht="15.75" customHeight="1">
      <c r="B751" s="341"/>
      <c r="C751" s="341"/>
      <c r="D751" s="341"/>
      <c r="E751" s="341"/>
      <c r="F751" s="341"/>
      <c r="G751" s="341"/>
      <c r="H751" s="341"/>
      <c r="I751" s="341"/>
    </row>
    <row r="752" spans="2:9" s="415" customFormat="1" ht="15.75" customHeight="1">
      <c r="B752" s="341"/>
      <c r="C752" s="341"/>
      <c r="D752" s="341"/>
      <c r="E752" s="341"/>
      <c r="F752" s="341"/>
      <c r="G752" s="341"/>
      <c r="H752" s="341"/>
      <c r="I752" s="341"/>
    </row>
    <row r="753" spans="2:9" s="415" customFormat="1" ht="15.75" customHeight="1">
      <c r="B753" s="341"/>
      <c r="C753" s="341"/>
      <c r="D753" s="341"/>
      <c r="E753" s="341"/>
      <c r="F753" s="341"/>
      <c r="G753" s="341"/>
      <c r="H753" s="341"/>
      <c r="I753" s="341"/>
    </row>
    <row r="754" spans="2:9" s="415" customFormat="1" ht="15.75" customHeight="1">
      <c r="B754" s="341"/>
      <c r="C754" s="341"/>
      <c r="D754" s="341"/>
      <c r="E754" s="341"/>
      <c r="F754" s="341"/>
      <c r="G754" s="341"/>
      <c r="H754" s="341"/>
      <c r="I754" s="341"/>
    </row>
    <row r="755" spans="2:9" s="415" customFormat="1" ht="15.75" customHeight="1">
      <c r="B755" s="341"/>
      <c r="C755" s="341"/>
      <c r="D755" s="341"/>
      <c r="E755" s="341"/>
      <c r="F755" s="341"/>
      <c r="G755" s="341"/>
      <c r="H755" s="341"/>
      <c r="I755" s="341"/>
    </row>
    <row r="756" spans="2:9" s="415" customFormat="1" ht="15.75" customHeight="1">
      <c r="B756" s="341"/>
      <c r="C756" s="341"/>
      <c r="D756" s="341"/>
      <c r="E756" s="341"/>
      <c r="F756" s="341"/>
      <c r="G756" s="341"/>
      <c r="H756" s="341"/>
      <c r="I756" s="341"/>
    </row>
    <row r="757" spans="2:9" s="415" customFormat="1" ht="15.75" customHeight="1">
      <c r="B757" s="341"/>
      <c r="C757" s="341"/>
      <c r="D757" s="341"/>
      <c r="E757" s="341"/>
      <c r="F757" s="341"/>
      <c r="G757" s="341"/>
      <c r="H757" s="341"/>
      <c r="I757" s="341"/>
    </row>
    <row r="758" spans="2:9" s="415" customFormat="1" ht="15.75" customHeight="1">
      <c r="B758" s="341"/>
      <c r="C758" s="341"/>
      <c r="D758" s="341"/>
      <c r="E758" s="341"/>
      <c r="F758" s="341"/>
      <c r="G758" s="341"/>
      <c r="H758" s="341"/>
      <c r="I758" s="341"/>
    </row>
    <row r="759" spans="2:9" s="415" customFormat="1" ht="15.75" customHeight="1">
      <c r="B759" s="341"/>
      <c r="C759" s="341"/>
      <c r="D759" s="341"/>
      <c r="E759" s="341"/>
      <c r="F759" s="341"/>
      <c r="G759" s="341"/>
      <c r="H759" s="341"/>
      <c r="I759" s="341"/>
    </row>
    <row r="760" spans="2:9" s="415" customFormat="1" ht="15.75" customHeight="1">
      <c r="B760" s="341"/>
      <c r="C760" s="341"/>
      <c r="D760" s="341"/>
      <c r="E760" s="341"/>
      <c r="F760" s="341"/>
      <c r="G760" s="341"/>
      <c r="H760" s="341"/>
      <c r="I760" s="341"/>
    </row>
    <row r="761" spans="2:9" s="415" customFormat="1" ht="15.75" customHeight="1">
      <c r="B761" s="341"/>
      <c r="C761" s="341"/>
      <c r="D761" s="341"/>
      <c r="E761" s="341"/>
      <c r="F761" s="341"/>
      <c r="G761" s="341"/>
      <c r="H761" s="341"/>
      <c r="I761" s="341"/>
    </row>
    <row r="762" spans="2:9" s="415" customFormat="1" ht="15.75" customHeight="1">
      <c r="B762" s="341"/>
      <c r="C762" s="341"/>
      <c r="D762" s="341"/>
      <c r="E762" s="341"/>
      <c r="F762" s="341"/>
      <c r="G762" s="341"/>
      <c r="H762" s="341"/>
      <c r="I762" s="341"/>
    </row>
    <row r="763" spans="2:9" s="415" customFormat="1" ht="15.75" customHeight="1">
      <c r="B763" s="341"/>
      <c r="C763" s="341"/>
      <c r="D763" s="341"/>
      <c r="E763" s="341"/>
      <c r="F763" s="341"/>
      <c r="G763" s="341"/>
      <c r="H763" s="341"/>
      <c r="I763" s="341"/>
    </row>
    <row r="764" spans="2:9" s="415" customFormat="1" ht="15.75" customHeight="1">
      <c r="B764" s="341"/>
      <c r="C764" s="341"/>
      <c r="D764" s="341"/>
      <c r="E764" s="341"/>
      <c r="F764" s="341"/>
      <c r="G764" s="341"/>
      <c r="H764" s="341"/>
      <c r="I764" s="341"/>
    </row>
    <row r="765" spans="2:9" s="415" customFormat="1" ht="15.75" customHeight="1">
      <c r="B765" s="341"/>
      <c r="C765" s="341"/>
      <c r="D765" s="341"/>
      <c r="E765" s="341"/>
      <c r="F765" s="341"/>
      <c r="G765" s="341"/>
      <c r="H765" s="341"/>
      <c r="I765" s="341"/>
    </row>
    <row r="766" spans="2:9" s="415" customFormat="1" ht="15.75" customHeight="1">
      <c r="B766" s="341"/>
      <c r="C766" s="341"/>
      <c r="D766" s="341"/>
      <c r="E766" s="341"/>
      <c r="F766" s="341"/>
      <c r="G766" s="341"/>
      <c r="H766" s="341"/>
      <c r="I766" s="341"/>
    </row>
    <row r="767" spans="2:9" s="415" customFormat="1" ht="15.75" customHeight="1">
      <c r="B767" s="341"/>
      <c r="C767" s="341"/>
      <c r="D767" s="341"/>
      <c r="E767" s="341"/>
      <c r="F767" s="341"/>
      <c r="G767" s="341"/>
      <c r="H767" s="341"/>
      <c r="I767" s="341"/>
    </row>
    <row r="768" spans="2:9" s="415" customFormat="1" ht="15.75" customHeight="1">
      <c r="B768" s="341"/>
      <c r="C768" s="341"/>
      <c r="D768" s="341"/>
      <c r="E768" s="341"/>
      <c r="F768" s="341"/>
      <c r="G768" s="341"/>
      <c r="H768" s="341"/>
      <c r="I768" s="341"/>
    </row>
    <row r="769" spans="2:9" s="415" customFormat="1" ht="15.75" customHeight="1">
      <c r="B769" s="341"/>
      <c r="C769" s="341"/>
      <c r="D769" s="341"/>
      <c r="E769" s="341"/>
      <c r="F769" s="341"/>
      <c r="G769" s="341"/>
      <c r="H769" s="341"/>
      <c r="I769" s="341"/>
    </row>
    <row r="770" spans="2:9" s="415" customFormat="1" ht="15.75" customHeight="1">
      <c r="B770" s="341"/>
      <c r="C770" s="341"/>
      <c r="D770" s="341"/>
      <c r="E770" s="341"/>
      <c r="F770" s="341"/>
      <c r="G770" s="341"/>
      <c r="H770" s="341"/>
      <c r="I770" s="341"/>
    </row>
    <row r="771" spans="2:9" s="415" customFormat="1" ht="15.75" customHeight="1">
      <c r="B771" s="341"/>
      <c r="C771" s="341"/>
      <c r="D771" s="341"/>
      <c r="E771" s="341"/>
      <c r="F771" s="341"/>
      <c r="G771" s="341"/>
      <c r="H771" s="341"/>
      <c r="I771" s="341"/>
    </row>
    <row r="772" spans="2:9" s="415" customFormat="1" ht="15.75" customHeight="1">
      <c r="B772" s="341"/>
      <c r="C772" s="341"/>
      <c r="D772" s="341"/>
      <c r="E772" s="341"/>
      <c r="F772" s="341"/>
      <c r="G772" s="341"/>
      <c r="H772" s="341"/>
      <c r="I772" s="341"/>
    </row>
    <row r="773" spans="2:9" s="415" customFormat="1" ht="15.75" customHeight="1">
      <c r="B773" s="341"/>
      <c r="C773" s="341"/>
      <c r="D773" s="341"/>
      <c r="E773" s="341"/>
      <c r="F773" s="341"/>
      <c r="G773" s="341"/>
      <c r="H773" s="341"/>
      <c r="I773" s="341"/>
    </row>
    <row r="774" spans="2:9" s="415" customFormat="1" ht="15.75" customHeight="1">
      <c r="B774" s="341"/>
      <c r="C774" s="341"/>
      <c r="D774" s="341"/>
      <c r="E774" s="341"/>
      <c r="F774" s="341"/>
      <c r="G774" s="341"/>
      <c r="H774" s="341"/>
      <c r="I774" s="341"/>
    </row>
    <row r="775" spans="2:9" s="415" customFormat="1" ht="15.75" customHeight="1">
      <c r="B775" s="341"/>
      <c r="C775" s="341"/>
      <c r="D775" s="341"/>
      <c r="E775" s="341"/>
      <c r="F775" s="341"/>
      <c r="G775" s="341"/>
      <c r="H775" s="341"/>
      <c r="I775" s="341"/>
    </row>
    <row r="776" spans="2:9" s="415" customFormat="1" ht="15.75" customHeight="1">
      <c r="B776" s="341"/>
      <c r="C776" s="341"/>
      <c r="D776" s="341"/>
      <c r="E776" s="341"/>
      <c r="F776" s="341"/>
      <c r="G776" s="341"/>
      <c r="H776" s="341"/>
      <c r="I776" s="341"/>
    </row>
    <row r="777" spans="2:9" s="415" customFormat="1" ht="15.75" customHeight="1">
      <c r="B777" s="341"/>
      <c r="C777" s="341"/>
      <c r="D777" s="341"/>
      <c r="E777" s="341"/>
      <c r="F777" s="341"/>
      <c r="G777" s="341"/>
      <c r="H777" s="341"/>
      <c r="I777" s="341"/>
    </row>
    <row r="778" spans="2:9" s="415" customFormat="1" ht="15.75" customHeight="1">
      <c r="B778" s="341"/>
      <c r="C778" s="341"/>
      <c r="D778" s="341"/>
      <c r="E778" s="341"/>
      <c r="F778" s="341"/>
      <c r="G778" s="341"/>
      <c r="H778" s="341"/>
      <c r="I778" s="341"/>
    </row>
    <row r="779" spans="2:9" s="415" customFormat="1" ht="15.75" customHeight="1">
      <c r="B779" s="341"/>
      <c r="C779" s="341"/>
      <c r="D779" s="341"/>
      <c r="E779" s="341"/>
      <c r="F779" s="341"/>
      <c r="G779" s="341"/>
      <c r="H779" s="341"/>
      <c r="I779" s="341"/>
    </row>
    <row r="780" spans="2:9" s="415" customFormat="1" ht="15.75" customHeight="1">
      <c r="B780" s="341"/>
      <c r="C780" s="341"/>
      <c r="D780" s="341"/>
      <c r="E780" s="341"/>
      <c r="F780" s="341"/>
      <c r="G780" s="341"/>
      <c r="H780" s="341"/>
      <c r="I780" s="341"/>
    </row>
    <row r="781" spans="2:9" s="415" customFormat="1" ht="15.75" customHeight="1">
      <c r="B781" s="341"/>
      <c r="C781" s="341"/>
      <c r="D781" s="341"/>
      <c r="E781" s="341"/>
      <c r="F781" s="341"/>
      <c r="G781" s="341"/>
      <c r="H781" s="341"/>
      <c r="I781" s="341"/>
    </row>
    <row r="782" spans="2:9" s="415" customFormat="1" ht="15.75" customHeight="1">
      <c r="B782" s="341"/>
      <c r="C782" s="341"/>
      <c r="D782" s="341"/>
      <c r="E782" s="341"/>
      <c r="F782" s="341"/>
      <c r="G782" s="341"/>
      <c r="H782" s="341"/>
      <c r="I782" s="341"/>
    </row>
    <row r="783" spans="2:9" s="415" customFormat="1" ht="15.75" customHeight="1">
      <c r="B783" s="341"/>
      <c r="C783" s="341"/>
      <c r="D783" s="341"/>
      <c r="E783" s="341"/>
      <c r="F783" s="341"/>
      <c r="G783" s="341"/>
      <c r="H783" s="341"/>
      <c r="I783" s="341"/>
    </row>
    <row r="784" spans="2:9" s="415" customFormat="1" ht="15.75" customHeight="1">
      <c r="B784" s="341"/>
      <c r="C784" s="341"/>
      <c r="D784" s="341"/>
      <c r="E784" s="341"/>
      <c r="F784" s="341"/>
      <c r="G784" s="341"/>
      <c r="H784" s="341"/>
      <c r="I784" s="341"/>
    </row>
  </sheetData>
  <sheetProtection algorithmName="SHA-512" hashValue="BrV5TyOvGfkbXI2l9aUl4JrtwSgTv2WgpQ7BdK/UgZklzbuMZEoL/tR7+Ze6hZDvHUZnOtmNN8yuze5wp3DNdg==" saltValue="QQh0QGpokZyROMygZt9l2w==" spinCount="100000" sheet="1" objects="1" scenarios="1" selectLockedCells="1"/>
  <mergeCells count="21">
    <mergeCell ref="D21:J21"/>
    <mergeCell ref="E22:J22"/>
    <mergeCell ref="H31:J31"/>
    <mergeCell ref="E13:F13"/>
    <mergeCell ref="D15:J15"/>
    <mergeCell ref="D16:I16"/>
    <mergeCell ref="D17:I17"/>
    <mergeCell ref="D18:I18"/>
    <mergeCell ref="D20:J20"/>
    <mergeCell ref="D7:J7"/>
    <mergeCell ref="D8:J8"/>
    <mergeCell ref="D9:J9"/>
    <mergeCell ref="E10:F10"/>
    <mergeCell ref="E11:F11"/>
    <mergeCell ref="E12:F12"/>
    <mergeCell ref="C2:J2"/>
    <mergeCell ref="I3:J3"/>
    <mergeCell ref="E4:I4"/>
    <mergeCell ref="E5:I5"/>
    <mergeCell ref="D6:F6"/>
    <mergeCell ref="G6:H6"/>
  </mergeCells>
  <phoneticPr fontId="3"/>
  <dataValidations count="11">
    <dataValidation type="date" operator="lessThanOrEqual" allowBlank="1" showInputMessage="1" showErrorMessage="1" sqref="D35" xr:uid="{562112A4-0CDE-40E2-BCCB-15E8AD5C4CA4}">
      <formula1>42005</formula1>
    </dataValidation>
    <dataValidation imeMode="hiragana" allowBlank="1" showInputMessage="1" sqref="H13:I13" xr:uid="{D3AD0E61-3B3E-4687-A58B-69F989A36C20}"/>
    <dataValidation type="date" imeMode="disabled" allowBlank="1" showInputMessage="1" promptTitle="西暦で記入してください。" prompt="_x000a_例：「2000/01/01」_x000a_（表示は2000年1月1日となります）" sqref="D6" xr:uid="{61DE5D91-CD83-4E46-8FD8-F034966C31C9}">
      <formula1>7306</formula1>
      <formula2>73050</formula2>
    </dataValidation>
    <dataValidation imeMode="hiragana" allowBlank="1" showInputMessage="1" showErrorMessage="1" sqref="J4 E4:E5 D10:D14 J11:J13 G11:G13 D16 D20:D22 H10 E10:E13" xr:uid="{0ADB41B6-BF59-469F-A9AB-54C419A77810}"/>
    <dataValidation imeMode="off" allowBlank="1" showInputMessage="1" showErrorMessage="1" sqref="J16:J18" xr:uid="{CE0D7615-9DCD-45F9-9A4A-9709432A4325}"/>
    <dataValidation imeMode="halfKatakana" allowBlank="1" showInputMessage="1" showErrorMessage="1" sqref="J5" xr:uid="{8CD56A0A-ED5D-40C6-A4D6-7E67D3BA8C13}"/>
    <dataValidation type="date" imeMode="disabled" allowBlank="1" showInputMessage="1" showErrorMessage="1" sqref="I6:J6 G6" xr:uid="{90CF2CAD-D550-464D-B6D2-03C9F6AFFFB6}">
      <formula1>7306</formula1>
      <formula2>73050</formula2>
    </dataValidation>
    <dataValidation type="textLength" imeMode="hiragana" allowBlank="1" showInputMessage="1" showErrorMessage="1" sqref="H11:I12" xr:uid="{05C5ED61-1191-4CD6-8EBB-A707984F8C9A}">
      <formula1>0</formula1>
      <formula2>15</formula2>
    </dataValidation>
    <dataValidation imeMode="hiragana" allowBlank="1" showInputMessage="1" showErrorMessage="1" prompt="勤務先の名称を入力してください" sqref="D7:D9" xr:uid="{9C02AE4E-9CD7-4C1E-8A5B-6D1C870A17DB}"/>
    <dataValidation imeMode="off" allowBlank="1" showInputMessage="1" showErrorMessage="1" promptTitle="ハイフンを含めて入力してください" prompt="記入例：04-2995-3100" sqref="D17:D18" xr:uid="{5C9EBD18-B4DC-445E-9B6B-95C870020499}"/>
    <dataValidation imeMode="off" allowBlank="1" showInputMessage="1" showErrorMessage="1" promptTitle="7桁の郵便番号を記入願います。" prompt="半角でハイフンを入れてください。記入例：359-8555" sqref="D15" xr:uid="{528364F9-1D4F-4E9D-8B5E-66FD69356BC6}"/>
  </dataValidations>
  <pageMargins left="0.59055118110236227"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0" r:id="rId119" name="Check Box 11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入力フォーム</vt:lpstr>
      <vt:lpstr>推薦状</vt:lpstr>
      <vt:lpstr>推薦状!Print_Area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2025-06-02T01:31:38Z</dcterms:created>
  <dcterms:modified xsi:type="dcterms:W3CDTF">2025-06-02T01:33:01Z</dcterms:modified>
</cp:coreProperties>
</file>