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user.LAPTOP-N6ASC7DV\Documents\サビ管\国研\職業準備性\"/>
    </mc:Choice>
  </mc:AlternateContent>
  <xr:revisionPtr revIDLastSave="0" documentId="13_ncr:1_{B9180D8F-3055-4146-9827-70BD64E74977}" xr6:coauthVersionLast="47" xr6:coauthVersionMax="47" xr10:uidLastSave="{00000000-0000-0000-0000-000000000000}"/>
  <bookViews>
    <workbookView xWindow="-120" yWindow="-120" windowWidth="20730" windowHeight="11040" tabRatio="942" xr2:uid="{00000000-000D-0000-FFFF-FFFF00000000}"/>
  </bookViews>
  <sheets>
    <sheet name="⑤Ⅱ_就労のための基本的事項（評価用）" sheetId="23" r:id="rId1"/>
    <sheet name="DB（Ⅰ）" sheetId="24" state="hidden" r:id="rId2"/>
    <sheet name="DB（Ⅱ）" sheetId="25" state="hidden" r:id="rId3"/>
    <sheet name="DB（Ⅲ）" sheetId="26" state="hidden" r:id="rId4"/>
    <sheet name="DB（α）" sheetId="28" state="hidden" r:id="rId5"/>
    <sheet name="work" sheetId="27" state="hidden" r:id="rId6"/>
  </sheets>
  <definedNames>
    <definedName name="_xlnm.Print_Area" localSheetId="0">'⑤Ⅱ_就労のための基本的事項（評価用）'!$A$1:$AT$186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5" i="27" l="1"/>
  <c r="E214" i="27"/>
  <c r="C16" i="28" l="1"/>
  <c r="C9" i="28"/>
  <c r="E198" i="27"/>
  <c r="E200" i="27"/>
  <c r="E199" i="27"/>
  <c r="E196" i="27"/>
  <c r="E195" i="27"/>
  <c r="E194" i="27"/>
  <c r="E193" i="27"/>
  <c r="E192" i="27"/>
  <c r="E191" i="27"/>
  <c r="E190" i="27"/>
  <c r="E189" i="27"/>
  <c r="E188" i="27"/>
  <c r="E187" i="27"/>
  <c r="E185" i="27"/>
  <c r="E184" i="27"/>
  <c r="E183" i="27"/>
  <c r="E182" i="27"/>
  <c r="E181" i="27"/>
  <c r="E180" i="27"/>
  <c r="E179" i="27"/>
  <c r="E178" i="27"/>
  <c r="E177" i="27"/>
  <c r="E176" i="27"/>
  <c r="E175" i="27"/>
  <c r="E174" i="27"/>
  <c r="E173" i="27"/>
  <c r="E172" i="27"/>
  <c r="AT179" i="23" s="1"/>
  <c r="E171" i="27"/>
  <c r="AT175" i="23" s="1"/>
  <c r="E170" i="27"/>
  <c r="AT171" i="23" s="1"/>
  <c r="E169" i="27"/>
  <c r="E168" i="27"/>
  <c r="E167" i="27"/>
  <c r="E166" i="27"/>
  <c r="E165" i="27"/>
  <c r="E164" i="27"/>
  <c r="E163" i="27"/>
  <c r="E162" i="27"/>
  <c r="E161" i="27"/>
  <c r="E160" i="27"/>
  <c r="AT151" i="23" s="1"/>
  <c r="E159" i="27"/>
  <c r="AT147" i="23" s="1"/>
  <c r="E158" i="27"/>
  <c r="E157" i="27"/>
  <c r="E156" i="27"/>
  <c r="E155" i="27"/>
  <c r="E154" i="27"/>
  <c r="E153" i="27"/>
  <c r="E152" i="27"/>
  <c r="E151" i="27"/>
  <c r="E150" i="27"/>
  <c r="E149" i="27"/>
  <c r="E148" i="27"/>
  <c r="E147" i="27"/>
  <c r="E146" i="27"/>
  <c r="E145" i="27"/>
  <c r="E144" i="27"/>
  <c r="E143" i="27"/>
  <c r="E142" i="27"/>
  <c r="E141" i="27"/>
  <c r="E140" i="27"/>
  <c r="E139" i="27"/>
  <c r="E138" i="27"/>
  <c r="E137" i="27"/>
  <c r="E136" i="27"/>
  <c r="E135" i="27"/>
  <c r="E134" i="27"/>
  <c r="E133" i="27"/>
  <c r="E132" i="27"/>
  <c r="E131" i="27"/>
  <c r="E130" i="27"/>
  <c r="E129" i="27"/>
  <c r="E128" i="27"/>
  <c r="E127" i="27"/>
  <c r="E126" i="27"/>
  <c r="E125" i="27"/>
  <c r="E124" i="27"/>
  <c r="E123" i="27"/>
  <c r="E122" i="27"/>
  <c r="E121" i="27"/>
  <c r="E120" i="27"/>
  <c r="E119" i="27"/>
  <c r="E118" i="27"/>
  <c r="E117" i="27"/>
  <c r="E116" i="27"/>
  <c r="E115" i="27"/>
  <c r="E114" i="27"/>
  <c r="E113" i="27"/>
  <c r="E112" i="27"/>
  <c r="E111" i="27"/>
  <c r="E110" i="27"/>
  <c r="AT111" i="23" s="1"/>
  <c r="E109" i="27"/>
  <c r="E108" i="27"/>
  <c r="E107" i="27"/>
  <c r="E106" i="27"/>
  <c r="E105" i="27"/>
  <c r="E104" i="27"/>
  <c r="E103" i="27"/>
  <c r="E102" i="27"/>
  <c r="E101" i="27"/>
  <c r="E100" i="27"/>
  <c r="E99" i="27"/>
  <c r="E98" i="27"/>
  <c r="E97" i="27"/>
  <c r="E96" i="27"/>
  <c r="E95" i="27"/>
  <c r="E94" i="27"/>
  <c r="E93" i="27"/>
  <c r="E92" i="27"/>
  <c r="E91" i="27"/>
  <c r="E90" i="27"/>
  <c r="E89" i="27"/>
  <c r="E88" i="27"/>
  <c r="E87" i="27"/>
  <c r="E86" i="27"/>
  <c r="E85" i="27"/>
  <c r="E84" i="27"/>
  <c r="E83" i="27"/>
  <c r="E82" i="27"/>
  <c r="AT91" i="23" s="1"/>
  <c r="E81" i="27"/>
  <c r="AT87" i="23" s="1"/>
  <c r="E80" i="27"/>
  <c r="AT83" i="23" s="1"/>
  <c r="E79" i="27"/>
  <c r="AT63" i="23" s="1"/>
  <c r="E78" i="27"/>
  <c r="AT59" i="23" s="1"/>
  <c r="E77" i="27"/>
  <c r="AT55" i="23" s="1"/>
  <c r="E76" i="27"/>
  <c r="E75" i="27"/>
  <c r="E74" i="27"/>
  <c r="E73" i="27"/>
  <c r="E72" i="27"/>
  <c r="E71" i="27"/>
  <c r="E70" i="27"/>
  <c r="E69" i="27"/>
  <c r="E68" i="27"/>
  <c r="E67" i="27"/>
  <c r="E66" i="27"/>
  <c r="E65" i="27"/>
  <c r="E64" i="27"/>
  <c r="E63" i="27"/>
  <c r="E62" i="27"/>
  <c r="E61" i="27"/>
  <c r="E60" i="27"/>
  <c r="E59" i="27"/>
  <c r="E58" i="27"/>
  <c r="E57" i="27"/>
  <c r="E56" i="27"/>
  <c r="E55" i="27"/>
  <c r="AT34" i="23" s="1"/>
  <c r="E54" i="27"/>
  <c r="AT30" i="23" s="1"/>
  <c r="AT184" i="23"/>
  <c r="AT119" i="23"/>
  <c r="AT115" i="23"/>
  <c r="AT143" i="23"/>
  <c r="E53" i="27"/>
  <c r="AT26" i="23" s="1"/>
  <c r="E38" i="27"/>
  <c r="E51" i="27"/>
  <c r="E50" i="27"/>
  <c r="E49" i="27"/>
  <c r="E48" i="27"/>
  <c r="E47" i="27"/>
  <c r="E46" i="27"/>
  <c r="E45" i="27"/>
  <c r="E41" i="27"/>
  <c r="E40" i="27"/>
  <c r="E44" i="27"/>
  <c r="E43" i="27"/>
  <c r="E42" i="27"/>
  <c r="E39" i="27"/>
  <c r="E37" i="27"/>
  <c r="E34" i="27"/>
  <c r="E33" i="27"/>
  <c r="E36" i="27"/>
  <c r="E35" i="27"/>
  <c r="E32" i="27"/>
  <c r="E31" i="27"/>
  <c r="E30" i="27"/>
  <c r="E29" i="27"/>
  <c r="E28" i="27"/>
  <c r="E27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1" i="27"/>
  <c r="E12" i="27"/>
  <c r="E13" i="27"/>
  <c r="E14" i="27"/>
  <c r="E10" i="27"/>
  <c r="D167" i="24" l="1"/>
  <c r="C162" i="24" l="1"/>
  <c r="B8" i="25" l="1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3" i="25"/>
  <c r="B4" i="25"/>
  <c r="B5" i="25"/>
  <c r="J17" i="27" l="1"/>
  <c r="I17" i="27"/>
  <c r="J45" i="27"/>
  <c r="I45" i="27"/>
  <c r="J37" i="27"/>
  <c r="I37" i="27"/>
  <c r="J29" i="27"/>
  <c r="I29" i="27"/>
  <c r="J21" i="27"/>
  <c r="I21" i="27"/>
  <c r="I16" i="27"/>
  <c r="J16" i="27"/>
  <c r="J52" i="27"/>
  <c r="I52" i="27"/>
  <c r="I44" i="27"/>
  <c r="J44" i="27"/>
  <c r="J36" i="27"/>
  <c r="I36" i="27"/>
  <c r="J28" i="27"/>
  <c r="I28" i="27"/>
  <c r="I20" i="27"/>
  <c r="J20" i="27"/>
  <c r="I51" i="27"/>
  <c r="J51" i="27"/>
  <c r="J43" i="27"/>
  <c r="I43" i="27"/>
  <c r="I35" i="27"/>
  <c r="J35" i="27"/>
  <c r="J27" i="27"/>
  <c r="I27" i="27"/>
  <c r="I58" i="27"/>
  <c r="J58" i="27"/>
  <c r="I50" i="27"/>
  <c r="J50" i="27"/>
  <c r="J42" i="27"/>
  <c r="I42" i="27"/>
  <c r="I34" i="27"/>
  <c r="J34" i="27"/>
  <c r="I26" i="27"/>
  <c r="J26" i="27"/>
  <c r="J57" i="27"/>
  <c r="I57" i="27"/>
  <c r="I49" i="27"/>
  <c r="J49" i="27"/>
  <c r="J41" i="27"/>
  <c r="I41" i="27"/>
  <c r="J33" i="27"/>
  <c r="I33" i="27"/>
  <c r="I25" i="27"/>
  <c r="J25" i="27"/>
  <c r="I56" i="27"/>
  <c r="J56" i="27"/>
  <c r="J48" i="27"/>
  <c r="I48" i="27"/>
  <c r="I40" i="27"/>
  <c r="J40" i="27"/>
  <c r="J32" i="27"/>
  <c r="I32" i="27"/>
  <c r="J24" i="27"/>
  <c r="I24" i="27"/>
  <c r="J53" i="27"/>
  <c r="I53" i="27"/>
  <c r="I55" i="27"/>
  <c r="J55" i="27"/>
  <c r="J47" i="27"/>
  <c r="I47" i="27"/>
  <c r="I39" i="27"/>
  <c r="J39" i="27"/>
  <c r="J31" i="27"/>
  <c r="I31" i="27"/>
  <c r="I23" i="27"/>
  <c r="J23" i="27"/>
  <c r="J54" i="27"/>
  <c r="I54" i="27"/>
  <c r="J46" i="27"/>
  <c r="I46" i="27"/>
  <c r="I38" i="27"/>
  <c r="J38" i="27"/>
  <c r="J30" i="27"/>
  <c r="I30" i="27"/>
  <c r="J22" i="27"/>
  <c r="I22" i="27"/>
  <c r="I15" i="27"/>
  <c r="J15" i="27"/>
  <c r="C20" i="28"/>
  <c r="C19" i="28"/>
  <c r="C18" i="28"/>
  <c r="C17" i="28"/>
  <c r="C15" i="28"/>
  <c r="C14" i="28"/>
  <c r="C13" i="28"/>
  <c r="C12" i="28"/>
  <c r="C11" i="28"/>
  <c r="C10" i="28"/>
  <c r="C8" i="28"/>
  <c r="C7" i="28"/>
  <c r="C6" i="28"/>
  <c r="C5" i="28"/>
  <c r="C4" i="28"/>
  <c r="C3" i="28"/>
  <c r="C2" i="28"/>
  <c r="B47" i="25" l="1"/>
  <c r="C167" i="24"/>
  <c r="AV26" i="23" l="1"/>
  <c r="C82" i="24" l="1"/>
  <c r="I9" i="27" l="1"/>
  <c r="D5" i="27"/>
  <c r="B6" i="25"/>
  <c r="B7" i="25"/>
  <c r="S7" i="25" s="1"/>
  <c r="D4" i="24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36" i="24"/>
  <c r="D37" i="24"/>
  <c r="D38" i="24"/>
  <c r="D39" i="24"/>
  <c r="D40" i="24"/>
  <c r="D41" i="24"/>
  <c r="D42" i="24"/>
  <c r="D43" i="24"/>
  <c r="D44" i="24"/>
  <c r="D45" i="24"/>
  <c r="D46" i="24"/>
  <c r="D47" i="24"/>
  <c r="D48" i="24"/>
  <c r="D49" i="24"/>
  <c r="D50" i="24"/>
  <c r="D51" i="24"/>
  <c r="D52" i="24"/>
  <c r="D53" i="24"/>
  <c r="D54" i="24"/>
  <c r="D55" i="24"/>
  <c r="D56" i="24"/>
  <c r="D57" i="24"/>
  <c r="D58" i="24"/>
  <c r="D59" i="24"/>
  <c r="D60" i="24"/>
  <c r="D61" i="24"/>
  <c r="D62" i="24"/>
  <c r="D63" i="24"/>
  <c r="D64" i="24"/>
  <c r="D65" i="24"/>
  <c r="D66" i="24"/>
  <c r="D67" i="24"/>
  <c r="D68" i="24"/>
  <c r="D69" i="24"/>
  <c r="D70" i="24"/>
  <c r="D71" i="24"/>
  <c r="D72" i="24"/>
  <c r="D73" i="24"/>
  <c r="D74" i="24"/>
  <c r="D75" i="24"/>
  <c r="D76" i="24"/>
  <c r="D77" i="24"/>
  <c r="D78" i="24"/>
  <c r="D79" i="24"/>
  <c r="D80" i="24"/>
  <c r="D81" i="24"/>
  <c r="D82" i="24"/>
  <c r="D83" i="24"/>
  <c r="D84" i="24"/>
  <c r="D85" i="24"/>
  <c r="D86" i="24"/>
  <c r="D87" i="24"/>
  <c r="D88" i="24"/>
  <c r="D89" i="24"/>
  <c r="D90" i="24"/>
  <c r="D91" i="24"/>
  <c r="D92" i="24"/>
  <c r="D93" i="24"/>
  <c r="D94" i="24"/>
  <c r="D95" i="24"/>
  <c r="D96" i="24"/>
  <c r="D97" i="24"/>
  <c r="D98" i="24"/>
  <c r="D99" i="24"/>
  <c r="D100" i="24"/>
  <c r="D101" i="24"/>
  <c r="D102" i="24"/>
  <c r="D103" i="24"/>
  <c r="D104" i="24"/>
  <c r="D105" i="24"/>
  <c r="D106" i="24"/>
  <c r="D107" i="24"/>
  <c r="D108" i="24"/>
  <c r="D109" i="24"/>
  <c r="D110" i="24"/>
  <c r="D111" i="24"/>
  <c r="D112" i="24"/>
  <c r="D113" i="24"/>
  <c r="D114" i="24"/>
  <c r="D115" i="24"/>
  <c r="D116" i="24"/>
  <c r="D117" i="24"/>
  <c r="D118" i="24"/>
  <c r="D119" i="24"/>
  <c r="D120" i="24"/>
  <c r="D121" i="24"/>
  <c r="D122" i="24"/>
  <c r="D123" i="24"/>
  <c r="D124" i="24"/>
  <c r="D125" i="24"/>
  <c r="D126" i="24"/>
  <c r="D127" i="24"/>
  <c r="D128" i="24"/>
  <c r="D129" i="24"/>
  <c r="D130" i="24"/>
  <c r="D131" i="24"/>
  <c r="D132" i="24"/>
  <c r="D133" i="24"/>
  <c r="D134" i="24"/>
  <c r="D135" i="24"/>
  <c r="D136" i="24"/>
  <c r="D137" i="24"/>
  <c r="D138" i="24"/>
  <c r="D139" i="24"/>
  <c r="D140" i="24"/>
  <c r="D141" i="24"/>
  <c r="D142" i="24"/>
  <c r="D143" i="24"/>
  <c r="D144" i="24"/>
  <c r="D145" i="24"/>
  <c r="D146" i="24"/>
  <c r="D147" i="24"/>
  <c r="D148" i="24"/>
  <c r="D149" i="24"/>
  <c r="D150" i="24"/>
  <c r="D151" i="24"/>
  <c r="D152" i="24"/>
  <c r="D153" i="24"/>
  <c r="D154" i="24"/>
  <c r="D155" i="24"/>
  <c r="D156" i="24"/>
  <c r="D157" i="24"/>
  <c r="D158" i="24"/>
  <c r="D159" i="24"/>
  <c r="D160" i="24"/>
  <c r="D161" i="24"/>
  <c r="D163" i="24"/>
  <c r="D164" i="24"/>
  <c r="D165" i="24"/>
  <c r="D166" i="24"/>
  <c r="D3" i="24"/>
  <c r="U46" i="25"/>
  <c r="U45" i="25"/>
  <c r="S45" i="25"/>
  <c r="U44" i="25"/>
  <c r="U43" i="25"/>
  <c r="S43" i="25"/>
  <c r="R43" i="25"/>
  <c r="U42" i="25"/>
  <c r="S42" i="25"/>
  <c r="R42" i="25"/>
  <c r="U41" i="25"/>
  <c r="S41" i="25"/>
  <c r="R41" i="25"/>
  <c r="U40" i="25"/>
  <c r="S40" i="25"/>
  <c r="R40" i="25"/>
  <c r="U39" i="25"/>
  <c r="S39" i="25"/>
  <c r="R39" i="25"/>
  <c r="U38" i="25"/>
  <c r="S38" i="25"/>
  <c r="T38" i="25" s="1"/>
  <c r="R38" i="25"/>
  <c r="S37" i="25"/>
  <c r="U37" i="25"/>
  <c r="R37" i="25"/>
  <c r="U36" i="25"/>
  <c r="S36" i="25"/>
  <c r="R35" i="25"/>
  <c r="U35" i="25"/>
  <c r="S35" i="25"/>
  <c r="U34" i="25"/>
  <c r="U33" i="25"/>
  <c r="R33" i="25"/>
  <c r="U32" i="25"/>
  <c r="U31" i="25"/>
  <c r="S31" i="25"/>
  <c r="R31" i="25"/>
  <c r="U30" i="25"/>
  <c r="S30" i="25"/>
  <c r="R30" i="25"/>
  <c r="U29" i="25"/>
  <c r="S29" i="25"/>
  <c r="R29" i="25"/>
  <c r="T29" i="25" s="1"/>
  <c r="U28" i="25"/>
  <c r="S28" i="25"/>
  <c r="R28" i="25"/>
  <c r="U27" i="25"/>
  <c r="S27" i="25"/>
  <c r="R27" i="25"/>
  <c r="U26" i="25"/>
  <c r="S26" i="25"/>
  <c r="R26" i="25"/>
  <c r="U25" i="25"/>
  <c r="S25" i="25"/>
  <c r="R25" i="25"/>
  <c r="U24" i="25"/>
  <c r="S24" i="25"/>
  <c r="R24" i="25"/>
  <c r="R23" i="25"/>
  <c r="U22" i="25"/>
  <c r="S21" i="25"/>
  <c r="U20" i="25"/>
  <c r="R20" i="25"/>
  <c r="U19" i="25"/>
  <c r="U18" i="25"/>
  <c r="U17" i="25"/>
  <c r="U16" i="25"/>
  <c r="U14" i="25"/>
  <c r="S13" i="25"/>
  <c r="U12" i="25"/>
  <c r="U11" i="25"/>
  <c r="U10" i="25"/>
  <c r="S10" i="25"/>
  <c r="U9" i="25"/>
  <c r="U8" i="25"/>
  <c r="S8" i="25"/>
  <c r="R8" i="25"/>
  <c r="U5" i="25"/>
  <c r="S5" i="25"/>
  <c r="R5" i="25"/>
  <c r="U4" i="25"/>
  <c r="S4" i="25"/>
  <c r="R4" i="25"/>
  <c r="U3" i="25"/>
  <c r="S3" i="25"/>
  <c r="R3" i="25"/>
  <c r="C164" i="24"/>
  <c r="C148" i="24"/>
  <c r="B18" i="27"/>
  <c r="B17" i="27"/>
  <c r="B16" i="27"/>
  <c r="B15" i="27"/>
  <c r="B14" i="27"/>
  <c r="B13" i="27"/>
  <c r="B12" i="27"/>
  <c r="B11" i="27"/>
  <c r="B10" i="27"/>
  <c r="B9" i="27"/>
  <c r="B8" i="27"/>
  <c r="C12" i="26"/>
  <c r="C18" i="26"/>
  <c r="C24" i="26"/>
  <c r="C30" i="26"/>
  <c r="C36" i="26"/>
  <c r="C44" i="26"/>
  <c r="C53" i="26"/>
  <c r="C60" i="26"/>
  <c r="C68" i="26"/>
  <c r="C74" i="26"/>
  <c r="C151" i="24"/>
  <c r="C153" i="24"/>
  <c r="C155" i="24"/>
  <c r="C156" i="24"/>
  <c r="C158" i="24"/>
  <c r="C159" i="24"/>
  <c r="C160" i="24"/>
  <c r="C166" i="24"/>
  <c r="C115" i="24"/>
  <c r="C127" i="24"/>
  <c r="C128" i="24"/>
  <c r="C144" i="24"/>
  <c r="C146" i="24"/>
  <c r="C147" i="24"/>
  <c r="C149" i="24"/>
  <c r="C87" i="24"/>
  <c r="C90" i="24"/>
  <c r="C91" i="24"/>
  <c r="C94" i="24"/>
  <c r="C95" i="24"/>
  <c r="C96" i="24"/>
  <c r="C97" i="24"/>
  <c r="C99" i="24"/>
  <c r="C101" i="24"/>
  <c r="C103" i="24"/>
  <c r="C105" i="24"/>
  <c r="C114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54" i="24"/>
  <c r="C56" i="24"/>
  <c r="C58" i="24"/>
  <c r="C59" i="24"/>
  <c r="C69" i="24"/>
  <c r="C78" i="24"/>
  <c r="C81" i="24"/>
  <c r="C83" i="24"/>
  <c r="C84" i="24"/>
  <c r="C85" i="24"/>
  <c r="C4" i="24"/>
  <c r="T43" i="25" l="1"/>
  <c r="E206" i="27"/>
  <c r="B19" i="26"/>
  <c r="E212" i="27"/>
  <c r="B61" i="26"/>
  <c r="B31" i="26"/>
  <c r="E208" i="27"/>
  <c r="B54" i="26"/>
  <c r="E211" i="27"/>
  <c r="B25" i="26"/>
  <c r="E207" i="27"/>
  <c r="B2" i="26"/>
  <c r="E204" i="27"/>
  <c r="E203" i="27"/>
  <c r="I11" i="27"/>
  <c r="E202" i="27"/>
  <c r="I10" i="27"/>
  <c r="E201" i="27"/>
  <c r="R7" i="25"/>
  <c r="I19" i="27"/>
  <c r="J19" i="27"/>
  <c r="J18" i="27"/>
  <c r="I18" i="27"/>
  <c r="E213" i="27"/>
  <c r="B69" i="26"/>
  <c r="E210" i="27"/>
  <c r="B45" i="26"/>
  <c r="B37" i="26"/>
  <c r="E209" i="27"/>
  <c r="E205" i="27"/>
  <c r="B13" i="26"/>
  <c r="T5" i="25"/>
  <c r="T24" i="25"/>
  <c r="T42" i="25"/>
  <c r="T30" i="25"/>
  <c r="U7" i="25"/>
  <c r="T25" i="25"/>
  <c r="T41" i="25"/>
  <c r="T28" i="25"/>
  <c r="T26" i="25"/>
  <c r="T40" i="25"/>
  <c r="T31" i="25"/>
  <c r="T4" i="25"/>
  <c r="T35" i="25"/>
  <c r="T3" i="25"/>
  <c r="T27" i="25"/>
  <c r="S18" i="25"/>
  <c r="T7" i="25"/>
  <c r="R12" i="25"/>
  <c r="R15" i="25"/>
  <c r="S12" i="25"/>
  <c r="S15" i="25"/>
  <c r="S20" i="25"/>
  <c r="T20" i="25" s="1"/>
  <c r="S23" i="25"/>
  <c r="T23" i="25" s="1"/>
  <c r="U15" i="25"/>
  <c r="U23" i="25"/>
  <c r="S33" i="25"/>
  <c r="T33" i="25" s="1"/>
  <c r="R36" i="25"/>
  <c r="T36" i="25" s="1"/>
  <c r="R11" i="25"/>
  <c r="R19" i="25"/>
  <c r="S11" i="25"/>
  <c r="R13" i="25"/>
  <c r="T13" i="25" s="1"/>
  <c r="S19" i="25"/>
  <c r="R21" i="25"/>
  <c r="T21" i="25" s="1"/>
  <c r="S34" i="25"/>
  <c r="R44" i="25"/>
  <c r="R9" i="25"/>
  <c r="U13" i="25"/>
  <c r="R17" i="25"/>
  <c r="T17" i="25" s="1"/>
  <c r="U21" i="25"/>
  <c r="S44" i="25"/>
  <c r="S9" i="25"/>
  <c r="S17" i="25"/>
  <c r="R14" i="25"/>
  <c r="R22" i="25"/>
  <c r="S14" i="25"/>
  <c r="S22" i="25"/>
  <c r="R16" i="25"/>
  <c r="R32" i="25"/>
  <c r="T32" i="25" s="1"/>
  <c r="T37" i="25"/>
  <c r="S16" i="25"/>
  <c r="S32" i="25"/>
  <c r="T8" i="25"/>
  <c r="R10" i="25"/>
  <c r="T10" i="25" s="1"/>
  <c r="R18" i="25"/>
  <c r="R34" i="25"/>
  <c r="T34" i="25" s="1"/>
  <c r="T39" i="25"/>
  <c r="R45" i="25"/>
  <c r="T45" i="25" s="1"/>
  <c r="S6" i="25"/>
  <c r="U6" i="25"/>
  <c r="R6" i="25"/>
  <c r="R46" i="25"/>
  <c r="S46" i="25"/>
  <c r="T11" i="25" l="1"/>
  <c r="T44" i="25"/>
  <c r="T12" i="25"/>
  <c r="T14" i="25"/>
  <c r="T22" i="25"/>
  <c r="T15" i="25"/>
  <c r="T46" i="25"/>
  <c r="T19" i="25"/>
  <c r="T16" i="25"/>
  <c r="T9" i="25"/>
  <c r="T18" i="25"/>
  <c r="T6" i="25"/>
  <c r="N28" i="25"/>
  <c r="O26" i="25"/>
  <c r="N9" i="25"/>
  <c r="N8" i="25"/>
  <c r="O42" i="25"/>
  <c r="N44" i="25"/>
  <c r="N30" i="25"/>
  <c r="O10" i="25"/>
  <c r="O27" i="25"/>
  <c r="P16" i="25"/>
  <c r="P23" i="25"/>
  <c r="N36" i="25"/>
  <c r="P9" i="25"/>
  <c r="P44" i="25"/>
  <c r="O25" i="25"/>
  <c r="O45" i="25"/>
  <c r="O13" i="25"/>
  <c r="P26" i="25"/>
  <c r="O29" i="25"/>
  <c r="N45" i="25"/>
  <c r="O14" i="25"/>
  <c r="O38" i="25"/>
  <c r="O9" i="25"/>
  <c r="P39" i="25"/>
  <c r="N21" i="25"/>
  <c r="O5" i="25"/>
  <c r="N26" i="25"/>
  <c r="O37" i="25"/>
  <c r="P42" i="25"/>
  <c r="P31" i="25"/>
  <c r="O39" i="25"/>
  <c r="O30" i="25"/>
  <c r="N39" i="25"/>
  <c r="P36" i="25"/>
  <c r="P33" i="25"/>
  <c r="P24" i="25"/>
  <c r="N24" i="25"/>
  <c r="O41" i="25"/>
  <c r="N35" i="25"/>
  <c r="N31" i="25"/>
  <c r="N32" i="25"/>
  <c r="P15" i="25"/>
  <c r="N41" i="25"/>
  <c r="P28" i="25"/>
  <c r="O7" i="25"/>
  <c r="N6" i="25"/>
  <c r="N7" i="25"/>
  <c r="N16" i="25"/>
  <c r="N34" i="25"/>
  <c r="O43" i="25"/>
  <c r="O22" i="25"/>
  <c r="N4" i="25"/>
  <c r="P11" i="25"/>
  <c r="N42" i="25"/>
  <c r="N3" i="25"/>
  <c r="P34" i="25"/>
  <c r="O18" i="25"/>
  <c r="N46" i="25"/>
  <c r="P20" i="25"/>
  <c r="O15" i="25"/>
  <c r="O46" i="25"/>
  <c r="N20" i="25"/>
  <c r="P8" i="25"/>
  <c r="O35" i="25"/>
  <c r="P13" i="25"/>
  <c r="N23" i="25"/>
  <c r="O24" i="25"/>
  <c r="O6" i="25"/>
  <c r="N5" i="25"/>
  <c r="P18" i="25"/>
  <c r="N14" i="25"/>
  <c r="N38" i="25"/>
  <c r="O3" i="25"/>
  <c r="O21" i="25"/>
  <c r="P21" i="25"/>
  <c r="P19" i="25"/>
  <c r="P38" i="25"/>
  <c r="P3" i="25"/>
  <c r="P10" i="25"/>
  <c r="N22" i="25"/>
  <c r="N12" i="25"/>
  <c r="N11" i="25"/>
  <c r="O40" i="25"/>
  <c r="P4" i="25"/>
  <c r="O8" i="25"/>
  <c r="N25" i="25"/>
  <c r="O44" i="25"/>
  <c r="P29" i="25"/>
  <c r="N37" i="25"/>
  <c r="O28" i="25"/>
  <c r="O36" i="25"/>
  <c r="O12" i="25"/>
  <c r="O34" i="25"/>
  <c r="O19" i="25"/>
  <c r="N43" i="25"/>
  <c r="P46" i="25"/>
  <c r="P40" i="25"/>
  <c r="N40" i="25"/>
  <c r="P25" i="25"/>
  <c r="O23" i="25"/>
  <c r="P22" i="25"/>
  <c r="O20" i="25"/>
  <c r="P45" i="25"/>
  <c r="P37" i="25"/>
  <c r="O32" i="25"/>
  <c r="N19" i="25"/>
  <c r="N10" i="25"/>
  <c r="P17" i="25"/>
  <c r="P6" i="25"/>
  <c r="N33" i="25"/>
  <c r="N17" i="25"/>
  <c r="N18" i="25"/>
  <c r="O4" i="25"/>
  <c r="P43" i="25"/>
  <c r="P5" i="25"/>
  <c r="P7" i="25"/>
  <c r="O33" i="25"/>
  <c r="P32" i="25"/>
  <c r="O17" i="25"/>
  <c r="P27" i="25"/>
  <c r="P41" i="25"/>
  <c r="N27" i="25"/>
  <c r="O11" i="25"/>
  <c r="O16" i="25"/>
  <c r="N29" i="25"/>
  <c r="N15" i="25"/>
  <c r="O31" i="25"/>
  <c r="P35" i="25"/>
  <c r="P12" i="25"/>
  <c r="P30" i="25"/>
  <c r="P14" i="25"/>
  <c r="N13" i="25"/>
</calcChain>
</file>

<file path=xl/sharedStrings.xml><?xml version="1.0" encoding="utf-8"?>
<sst xmlns="http://schemas.openxmlformats.org/spreadsheetml/2006/main" count="966" uniqueCount="698">
  <si>
    <t>チェック項目</t>
    <rPh sb="4" eb="6">
      <t>コウモク</t>
    </rPh>
    <phoneticPr fontId="2"/>
  </si>
  <si>
    <t>未経験・未確認・
不明</t>
    <rPh sb="0" eb="3">
      <t>ミケイケン</t>
    </rPh>
    <rPh sb="4" eb="7">
      <t>ミカクニン</t>
    </rPh>
    <rPh sb="9" eb="11">
      <t>フメイ</t>
    </rPh>
    <phoneticPr fontId="2"/>
  </si>
  <si>
    <t>ABC評価（支援・配慮あり）</t>
    <rPh sb="3" eb="5">
      <t>ヒョウカ</t>
    </rPh>
    <rPh sb="6" eb="8">
      <t>シエン</t>
    </rPh>
    <rPh sb="9" eb="11">
      <t>ハイリョ</t>
    </rPh>
    <phoneticPr fontId="1"/>
  </si>
  <si>
    <t>面接による聞き取り</t>
    <rPh sb="0" eb="2">
      <t>メンセツ</t>
    </rPh>
    <rPh sb="5" eb="6">
      <t>キ</t>
    </rPh>
    <rPh sb="7" eb="8">
      <t>ト</t>
    </rPh>
    <phoneticPr fontId="1"/>
  </si>
  <si>
    <t>関係者からの情報収集</t>
    <rPh sb="0" eb="3">
      <t>カンケイシャ</t>
    </rPh>
    <rPh sb="6" eb="8">
      <t>ジョウホウ</t>
    </rPh>
    <rPh sb="8" eb="10">
      <t>シュウシュウ</t>
    </rPh>
    <phoneticPr fontId="1"/>
  </si>
  <si>
    <t>ワークサンプル</t>
    <phoneticPr fontId="1"/>
  </si>
  <si>
    <t>場面設定法</t>
    <rPh sb="0" eb="2">
      <t>バメン</t>
    </rPh>
    <rPh sb="2" eb="4">
      <t>セッテイ</t>
    </rPh>
    <rPh sb="4" eb="5">
      <t>ホウ</t>
    </rPh>
    <phoneticPr fontId="1"/>
  </si>
  <si>
    <t>職場実習</t>
    <rPh sb="0" eb="2">
      <t>ショクバ</t>
    </rPh>
    <rPh sb="2" eb="4">
      <t>ジッシュウ</t>
    </rPh>
    <phoneticPr fontId="1"/>
  </si>
  <si>
    <t>検査</t>
    <rPh sb="0" eb="2">
      <t>ケンサ</t>
    </rPh>
    <phoneticPr fontId="1"/>
  </si>
  <si>
    <t>その他</t>
    <rPh sb="2" eb="3">
      <t>タ</t>
    </rPh>
    <phoneticPr fontId="1"/>
  </si>
  <si>
    <t>評価の方法</t>
    <rPh sb="0" eb="2">
      <t>ヒョウカ</t>
    </rPh>
    <rPh sb="3" eb="5">
      <t>ホウホウ</t>
    </rPh>
    <phoneticPr fontId="1"/>
  </si>
  <si>
    <t>評価の理由</t>
    <rPh sb="0" eb="2">
      <t>ヒョウカ</t>
    </rPh>
    <rPh sb="3" eb="5">
      <t>リユウ</t>
    </rPh>
    <phoneticPr fontId="1"/>
  </si>
  <si>
    <t>支援の内容</t>
    <rPh sb="0" eb="2">
      <t>シエン</t>
    </rPh>
    <rPh sb="3" eb="5">
      <t>ナイヨウ</t>
    </rPh>
    <phoneticPr fontId="1"/>
  </si>
  <si>
    <t>　【　作業遂行　】</t>
    <rPh sb="3" eb="5">
      <t>サギョウ</t>
    </rPh>
    <rPh sb="5" eb="7">
      <t>スイコウ</t>
    </rPh>
    <phoneticPr fontId="2"/>
  </si>
  <si>
    <t>　【　対人関係　】</t>
    <rPh sb="3" eb="5">
      <t>タイジン</t>
    </rPh>
    <rPh sb="5" eb="7">
      <t>カンケイ</t>
    </rPh>
    <phoneticPr fontId="2"/>
  </si>
  <si>
    <t>勤務先</t>
    <rPh sb="0" eb="3">
      <t>キンムサキ</t>
    </rPh>
    <phoneticPr fontId="2"/>
  </si>
  <si>
    <t>仕事の内容</t>
    <rPh sb="0" eb="2">
      <t>シゴト</t>
    </rPh>
    <rPh sb="3" eb="5">
      <t>ナイヨウ</t>
    </rPh>
    <phoneticPr fontId="2"/>
  </si>
  <si>
    <t>雇用形態</t>
    <rPh sb="0" eb="2">
      <t>コヨウ</t>
    </rPh>
    <rPh sb="2" eb="4">
      <t>ケイタイ</t>
    </rPh>
    <phoneticPr fontId="2"/>
  </si>
  <si>
    <t>賃金</t>
    <rPh sb="0" eb="2">
      <t>チンギン</t>
    </rPh>
    <phoneticPr fontId="2"/>
  </si>
  <si>
    <t>勤続期間</t>
    <rPh sb="0" eb="2">
      <t>キンゾク</t>
    </rPh>
    <rPh sb="2" eb="4">
      <t>キカン</t>
    </rPh>
    <phoneticPr fontId="2"/>
  </si>
  <si>
    <t>障害の開示状況</t>
    <rPh sb="0" eb="2">
      <t>ショウガイ</t>
    </rPh>
    <rPh sb="3" eb="5">
      <t>カイジ</t>
    </rPh>
    <rPh sb="5" eb="7">
      <t>ジョウキョウ</t>
    </rPh>
    <phoneticPr fontId="2"/>
  </si>
  <si>
    <t>受けていた配慮</t>
    <rPh sb="0" eb="1">
      <t>ウ</t>
    </rPh>
    <rPh sb="5" eb="7">
      <t>ハイリョ</t>
    </rPh>
    <phoneticPr fontId="2"/>
  </si>
  <si>
    <t>迷っている・わからない</t>
    <rPh sb="0" eb="1">
      <t>マヨ</t>
    </rPh>
    <phoneticPr fontId="2"/>
  </si>
  <si>
    <t>就労支援機関</t>
    <rPh sb="0" eb="2">
      <t>シュウロウ</t>
    </rPh>
    <rPh sb="2" eb="4">
      <t>シエン</t>
    </rPh>
    <rPh sb="4" eb="6">
      <t>キカン</t>
    </rPh>
    <phoneticPr fontId="2"/>
  </si>
  <si>
    <t>休日</t>
    <rPh sb="0" eb="2">
      <t>キュウジツ</t>
    </rPh>
    <phoneticPr fontId="2"/>
  </si>
  <si>
    <t>通勤</t>
    <rPh sb="0" eb="2">
      <t>ツウキン</t>
    </rPh>
    <phoneticPr fontId="2"/>
  </si>
  <si>
    <t>男性が多い</t>
    <rPh sb="0" eb="2">
      <t>ダンセイ</t>
    </rPh>
    <rPh sb="3" eb="4">
      <t>オオ</t>
    </rPh>
    <phoneticPr fontId="2"/>
  </si>
  <si>
    <t>女性が多い</t>
    <rPh sb="0" eb="2">
      <t>ジョセイ</t>
    </rPh>
    <rPh sb="3" eb="4">
      <t>オオ</t>
    </rPh>
    <phoneticPr fontId="2"/>
  </si>
  <si>
    <t>年上が多い</t>
    <rPh sb="0" eb="2">
      <t>トシウエ</t>
    </rPh>
    <rPh sb="3" eb="4">
      <t>オオ</t>
    </rPh>
    <phoneticPr fontId="2"/>
  </si>
  <si>
    <t>同年代が多い</t>
    <rPh sb="0" eb="3">
      <t>ドウネンダイ</t>
    </rPh>
    <rPh sb="4" eb="5">
      <t>オオ</t>
    </rPh>
    <phoneticPr fontId="2"/>
  </si>
  <si>
    <t>屋外</t>
    <rPh sb="0" eb="2">
      <t>オクガイ</t>
    </rPh>
    <phoneticPr fontId="2"/>
  </si>
  <si>
    <t>工場</t>
    <rPh sb="0" eb="2">
      <t>コウジョウ</t>
    </rPh>
    <phoneticPr fontId="2"/>
  </si>
  <si>
    <t>店舗</t>
    <rPh sb="0" eb="2">
      <t>テンポ</t>
    </rPh>
    <phoneticPr fontId="2"/>
  </si>
  <si>
    <t>静か</t>
    <rPh sb="0" eb="1">
      <t>シズ</t>
    </rPh>
    <phoneticPr fontId="2"/>
  </si>
  <si>
    <t>人の出入りが多い</t>
    <rPh sb="0" eb="1">
      <t>ヒト</t>
    </rPh>
    <rPh sb="2" eb="4">
      <t>デイ</t>
    </rPh>
    <rPh sb="6" eb="7">
      <t>オオ</t>
    </rPh>
    <phoneticPr fontId="2"/>
  </si>
  <si>
    <t>人の出入りが少ない</t>
    <rPh sb="0" eb="1">
      <t>ヒト</t>
    </rPh>
    <rPh sb="2" eb="4">
      <t>デイ</t>
    </rPh>
    <rPh sb="6" eb="7">
      <t>スク</t>
    </rPh>
    <phoneticPr fontId="2"/>
  </si>
  <si>
    <t>休憩室がない</t>
    <rPh sb="0" eb="3">
      <t>キュウケイシツ</t>
    </rPh>
    <phoneticPr fontId="2"/>
  </si>
  <si>
    <t>暑い</t>
    <rPh sb="0" eb="1">
      <t>アツ</t>
    </rPh>
    <phoneticPr fontId="2"/>
  </si>
  <si>
    <t>寒い</t>
    <rPh sb="0" eb="1">
      <t>サム</t>
    </rPh>
    <phoneticPr fontId="2"/>
  </si>
  <si>
    <t>騒音がある</t>
    <rPh sb="0" eb="2">
      <t>ソウオン</t>
    </rPh>
    <phoneticPr fontId="2"/>
  </si>
  <si>
    <t>備考欄</t>
    <rPh sb="0" eb="2">
      <t>ビコウ</t>
    </rPh>
    <rPh sb="2" eb="3">
      <t>ラン</t>
    </rPh>
    <phoneticPr fontId="2"/>
  </si>
  <si>
    <t>項目文の要約</t>
    <rPh sb="0" eb="2">
      <t>コウモク</t>
    </rPh>
    <rPh sb="2" eb="3">
      <t>ブン</t>
    </rPh>
    <rPh sb="4" eb="6">
      <t>ヨウヤク</t>
    </rPh>
    <phoneticPr fontId="1"/>
  </si>
  <si>
    <t>変更への対応</t>
    <rPh sb="0" eb="2">
      <t>ヘンコウ</t>
    </rPh>
    <rPh sb="4" eb="6">
      <t>タイオウ</t>
    </rPh>
    <phoneticPr fontId="1"/>
  </si>
  <si>
    <t>安全な道具等の使用</t>
    <rPh sb="0" eb="2">
      <t>アンゼン</t>
    </rPh>
    <rPh sb="3" eb="5">
      <t>ドウグ</t>
    </rPh>
    <rPh sb="5" eb="6">
      <t>トウ</t>
    </rPh>
    <rPh sb="7" eb="9">
      <t>シヨウ</t>
    </rPh>
    <phoneticPr fontId="1"/>
  </si>
  <si>
    <t>読むこと</t>
    <rPh sb="0" eb="1">
      <t>ヨ</t>
    </rPh>
    <phoneticPr fontId="1"/>
  </si>
  <si>
    <t>書くこと</t>
    <rPh sb="0" eb="1">
      <t>カ</t>
    </rPh>
    <phoneticPr fontId="1"/>
  </si>
  <si>
    <t>計算すること</t>
    <rPh sb="0" eb="2">
      <t>ケイサン</t>
    </rPh>
    <phoneticPr fontId="1"/>
  </si>
  <si>
    <t>計量・計数</t>
    <rPh sb="0" eb="2">
      <t>ケイリョウ</t>
    </rPh>
    <rPh sb="3" eb="5">
      <t>ケイスウ</t>
    </rPh>
    <phoneticPr fontId="1"/>
  </si>
  <si>
    <t>作業への積極性</t>
    <rPh sb="0" eb="2">
      <t>サギョウ</t>
    </rPh>
    <rPh sb="4" eb="7">
      <t>セッキョクセイ</t>
    </rPh>
    <phoneticPr fontId="1"/>
  </si>
  <si>
    <t>仕事への責任感</t>
    <rPh sb="0" eb="2">
      <t>シゴト</t>
    </rPh>
    <rPh sb="4" eb="7">
      <t>セキニンカン</t>
    </rPh>
    <phoneticPr fontId="1"/>
  </si>
  <si>
    <t>欠勤等の連絡</t>
    <rPh sb="0" eb="2">
      <t>ケッキン</t>
    </rPh>
    <rPh sb="2" eb="3">
      <t>トウ</t>
    </rPh>
    <rPh sb="4" eb="6">
      <t>レンラク</t>
    </rPh>
    <phoneticPr fontId="1"/>
  </si>
  <si>
    <t>書類手続き</t>
    <rPh sb="0" eb="2">
      <t>ショルイ</t>
    </rPh>
    <rPh sb="2" eb="4">
      <t>テツヅ</t>
    </rPh>
    <phoneticPr fontId="1"/>
  </si>
  <si>
    <t>言葉遣い</t>
    <rPh sb="0" eb="2">
      <t>コトバ</t>
    </rPh>
    <rPh sb="2" eb="3">
      <t>ヅカ</t>
    </rPh>
    <phoneticPr fontId="1"/>
  </si>
  <si>
    <t>挨拶・返事</t>
    <rPh sb="0" eb="2">
      <t>アイサツ</t>
    </rPh>
    <rPh sb="3" eb="5">
      <t>ヘンジ</t>
    </rPh>
    <phoneticPr fontId="1"/>
  </si>
  <si>
    <t>共同作業</t>
    <rPh sb="0" eb="2">
      <t>キョウドウ</t>
    </rPh>
    <rPh sb="2" eb="4">
      <t>サギョウ</t>
    </rPh>
    <phoneticPr fontId="1"/>
  </si>
  <si>
    <t>出勤状況</t>
    <rPh sb="0" eb="2">
      <t>シュッキン</t>
    </rPh>
    <rPh sb="2" eb="4">
      <t>ジョウキョウ</t>
    </rPh>
    <phoneticPr fontId="1"/>
  </si>
  <si>
    <t>持続力</t>
    <rPh sb="0" eb="3">
      <t>ジゾクリョク</t>
    </rPh>
    <phoneticPr fontId="1"/>
  </si>
  <si>
    <t>交通機関の利用</t>
    <rPh sb="0" eb="2">
      <t>コウツウ</t>
    </rPh>
    <rPh sb="2" eb="4">
      <t>キカン</t>
    </rPh>
    <rPh sb="5" eb="7">
      <t>リヨウ</t>
    </rPh>
    <phoneticPr fontId="1"/>
  </si>
  <si>
    <t>労働条件の理解</t>
    <rPh sb="0" eb="2">
      <t>ロウドウ</t>
    </rPh>
    <rPh sb="2" eb="4">
      <t>ジョウケン</t>
    </rPh>
    <rPh sb="5" eb="7">
      <t>リカイ</t>
    </rPh>
    <phoneticPr fontId="1"/>
  </si>
  <si>
    <t>通院・服薬</t>
    <rPh sb="0" eb="2">
      <t>ツウイン</t>
    </rPh>
    <rPh sb="3" eb="5">
      <t>フクヤク</t>
    </rPh>
    <phoneticPr fontId="1"/>
  </si>
  <si>
    <t>道具等の使用</t>
    <rPh sb="0" eb="2">
      <t>ドウグ</t>
    </rPh>
    <rPh sb="2" eb="3">
      <t>トウ</t>
    </rPh>
    <rPh sb="4" eb="6">
      <t>シヨウ</t>
    </rPh>
    <phoneticPr fontId="1"/>
  </si>
  <si>
    <t>生活リズム</t>
    <rPh sb="0" eb="2">
      <t>セイカツ</t>
    </rPh>
    <phoneticPr fontId="1"/>
  </si>
  <si>
    <t>日常生活動作</t>
    <rPh sb="0" eb="2">
      <t>ニチジョウ</t>
    </rPh>
    <rPh sb="2" eb="4">
      <t>セイカツ</t>
    </rPh>
    <rPh sb="4" eb="6">
      <t>ドウサ</t>
    </rPh>
    <phoneticPr fontId="1"/>
  </si>
  <si>
    <t>身だしなみ</t>
    <rPh sb="0" eb="1">
      <t>ミ</t>
    </rPh>
    <phoneticPr fontId="1"/>
  </si>
  <si>
    <t>ストレス管理</t>
    <rPh sb="4" eb="6">
      <t>カンリ</t>
    </rPh>
    <phoneticPr fontId="1"/>
  </si>
  <si>
    <t>体調管理</t>
    <rPh sb="0" eb="2">
      <t>タイチョウ</t>
    </rPh>
    <rPh sb="2" eb="4">
      <t>カンリ</t>
    </rPh>
    <phoneticPr fontId="1"/>
  </si>
  <si>
    <t>能力開発への取組</t>
    <rPh sb="0" eb="2">
      <t>ノウリョク</t>
    </rPh>
    <rPh sb="2" eb="4">
      <t>カイハツ</t>
    </rPh>
    <rPh sb="6" eb="8">
      <t>トリクミ</t>
    </rPh>
    <phoneticPr fontId="1"/>
  </si>
  <si>
    <t>作業工程・流通の理解</t>
    <rPh sb="0" eb="2">
      <t>サギョウ</t>
    </rPh>
    <rPh sb="2" eb="4">
      <t>コウテイ</t>
    </rPh>
    <rPh sb="5" eb="7">
      <t>リュウツウ</t>
    </rPh>
    <rPh sb="8" eb="10">
      <t>リカイ</t>
    </rPh>
    <phoneticPr fontId="1"/>
  </si>
  <si>
    <t>結果_職業準備性(支援・配慮なし)</t>
    <rPh sb="0" eb="2">
      <t>ケッカ</t>
    </rPh>
    <rPh sb="3" eb="5">
      <t>ショクギョウ</t>
    </rPh>
    <rPh sb="5" eb="8">
      <t>ジュンビセイ</t>
    </rPh>
    <rPh sb="9" eb="11">
      <t>シエン</t>
    </rPh>
    <rPh sb="12" eb="14">
      <t>ハイリョ</t>
    </rPh>
    <phoneticPr fontId="1"/>
  </si>
  <si>
    <t>結果_職業準備性(支援・配慮あり)</t>
    <rPh sb="0" eb="2">
      <t>ケッカショクギョウ2</t>
    </rPh>
    <phoneticPr fontId="1"/>
  </si>
  <si>
    <t>C</t>
    <phoneticPr fontId="2"/>
  </si>
  <si>
    <t>B</t>
    <phoneticPr fontId="2"/>
  </si>
  <si>
    <t>A</t>
    <phoneticPr fontId="2"/>
  </si>
  <si>
    <t>支援・配慮の内容</t>
    <phoneticPr fontId="2"/>
  </si>
  <si>
    <t>S評価（協同評価）</t>
    <rPh sb="1" eb="3">
      <t>ヒョウカ</t>
    </rPh>
    <rPh sb="4" eb="6">
      <t>キョウドウ</t>
    </rPh>
    <rPh sb="6" eb="8">
      <t>ヒョウカ</t>
    </rPh>
    <phoneticPr fontId="1"/>
  </si>
  <si>
    <t>希望する配慮等</t>
    <rPh sb="0" eb="2">
      <t>キボウ</t>
    </rPh>
    <rPh sb="4" eb="6">
      <t>ハイリョ</t>
    </rPh>
    <rPh sb="6" eb="7">
      <t>トウ</t>
    </rPh>
    <phoneticPr fontId="2"/>
  </si>
  <si>
    <t>?</t>
    <phoneticPr fontId="2"/>
  </si>
  <si>
    <t>仕事の正確さ</t>
    <rPh sb="0" eb="2">
      <t>シゴト</t>
    </rPh>
    <rPh sb="3" eb="5">
      <t>セイカク</t>
    </rPh>
    <phoneticPr fontId="2"/>
  </si>
  <si>
    <t>労働時間の設定</t>
    <rPh sb="0" eb="2">
      <t>ロウドウ</t>
    </rPh>
    <rPh sb="2" eb="4">
      <t>ジカン</t>
    </rPh>
    <rPh sb="5" eb="7">
      <t>セッテイ</t>
    </rPh>
    <phoneticPr fontId="2"/>
  </si>
  <si>
    <t>労働時間の変更</t>
    <rPh sb="0" eb="2">
      <t>ロウドウ</t>
    </rPh>
    <rPh sb="2" eb="4">
      <t>ジカン</t>
    </rPh>
    <rPh sb="5" eb="7">
      <t>ヘンコウ</t>
    </rPh>
    <phoneticPr fontId="2"/>
  </si>
  <si>
    <t>感覚過敏や身体症状の影響</t>
    <rPh sb="0" eb="2">
      <t>カンカク</t>
    </rPh>
    <rPh sb="2" eb="4">
      <t>カビン</t>
    </rPh>
    <rPh sb="5" eb="7">
      <t>シンタイ</t>
    </rPh>
    <rPh sb="7" eb="9">
      <t>ショウジョウ</t>
    </rPh>
    <rPh sb="10" eb="12">
      <t>エイキョウ</t>
    </rPh>
    <phoneticPr fontId="2"/>
  </si>
  <si>
    <t>こだわりや考え方の特徴</t>
    <rPh sb="5" eb="6">
      <t>カンガ</t>
    </rPh>
    <rPh sb="7" eb="8">
      <t>カタ</t>
    </rPh>
    <rPh sb="9" eb="11">
      <t>トクチョウ</t>
    </rPh>
    <phoneticPr fontId="2"/>
  </si>
  <si>
    <t>気分の安定の維持</t>
    <rPh sb="0" eb="2">
      <t>キブン</t>
    </rPh>
    <rPh sb="3" eb="5">
      <t>アンテイ</t>
    </rPh>
    <rPh sb="6" eb="8">
      <t>イジ</t>
    </rPh>
    <phoneticPr fontId="2"/>
  </si>
  <si>
    <t>症状の悪化や再発予防</t>
    <rPh sb="0" eb="2">
      <t>ショウジョウ</t>
    </rPh>
    <rPh sb="3" eb="5">
      <t>アッカ</t>
    </rPh>
    <rPh sb="6" eb="8">
      <t>サイハツ</t>
    </rPh>
    <rPh sb="8" eb="10">
      <t>ヨボウ</t>
    </rPh>
    <phoneticPr fontId="2"/>
  </si>
  <si>
    <t>服薬管理や通院</t>
    <rPh sb="0" eb="2">
      <t>フクヤク</t>
    </rPh>
    <rPh sb="2" eb="4">
      <t>カンリ</t>
    </rPh>
    <rPh sb="5" eb="7">
      <t>ツウイン</t>
    </rPh>
    <phoneticPr fontId="2"/>
  </si>
  <si>
    <t>二次障害の予防</t>
    <rPh sb="0" eb="2">
      <t>ニジ</t>
    </rPh>
    <rPh sb="2" eb="4">
      <t>ショウガイ</t>
    </rPh>
    <rPh sb="5" eb="7">
      <t>ヨボウ</t>
    </rPh>
    <phoneticPr fontId="2"/>
  </si>
  <si>
    <t>家族との関係性</t>
    <rPh sb="0" eb="2">
      <t>カゾク</t>
    </rPh>
    <rPh sb="4" eb="7">
      <t>カンケイセイ</t>
    </rPh>
    <phoneticPr fontId="2"/>
  </si>
  <si>
    <t>友人・知人との関係性</t>
    <rPh sb="0" eb="2">
      <t>ユウジン</t>
    </rPh>
    <rPh sb="3" eb="5">
      <t>チジン</t>
    </rPh>
    <rPh sb="7" eb="10">
      <t>カンケイセイ</t>
    </rPh>
    <phoneticPr fontId="2"/>
  </si>
  <si>
    <t>金銭管理</t>
    <rPh sb="0" eb="2">
      <t>キンセン</t>
    </rPh>
    <rPh sb="2" eb="4">
      <t>カンリ</t>
    </rPh>
    <phoneticPr fontId="2"/>
  </si>
  <si>
    <t>職場の人間関係の維持</t>
    <rPh sb="0" eb="2">
      <t>ショクバ</t>
    </rPh>
    <rPh sb="3" eb="5">
      <t>ニンゲン</t>
    </rPh>
    <rPh sb="5" eb="7">
      <t>カンケイ</t>
    </rPh>
    <rPh sb="8" eb="10">
      <t>イジ</t>
    </rPh>
    <phoneticPr fontId="2"/>
  </si>
  <si>
    <t>評価の方法</t>
    <phoneticPr fontId="2"/>
  </si>
  <si>
    <t>ABC評価（自己評価）</t>
    <rPh sb="6" eb="8">
      <t>ジコ</t>
    </rPh>
    <rPh sb="8" eb="10">
      <t>ヒョウカ</t>
    </rPh>
    <phoneticPr fontId="2"/>
  </si>
  <si>
    <t>ABC評価（支援・配慮なし）</t>
    <rPh sb="3" eb="5">
      <t>ヒョウカ</t>
    </rPh>
    <rPh sb="6" eb="8">
      <t>シエン</t>
    </rPh>
    <rPh sb="9" eb="11">
      <t>ハイリョ</t>
    </rPh>
    <phoneticPr fontId="2"/>
  </si>
  <si>
    <t>体調不良時の対処</t>
    <rPh sb="0" eb="2">
      <t>タイチョウ</t>
    </rPh>
    <rPh sb="2" eb="4">
      <t>フリョウ</t>
    </rPh>
    <rPh sb="4" eb="5">
      <t>ジ</t>
    </rPh>
    <rPh sb="6" eb="8">
      <t>タイショ</t>
    </rPh>
    <phoneticPr fontId="1"/>
  </si>
  <si>
    <t>選-6</t>
    <phoneticPr fontId="2"/>
  </si>
  <si>
    <t>選-17</t>
    <phoneticPr fontId="2"/>
  </si>
  <si>
    <t>質問・報告（作業の終了、失敗等）・連絡・相談をする</t>
    <phoneticPr fontId="2"/>
  </si>
  <si>
    <t>相手や場に応じた挨拶・返事を自分からすすんでできる。</t>
    <rPh sb="14" eb="16">
      <t>ジブン</t>
    </rPh>
    <phoneticPr fontId="2"/>
  </si>
  <si>
    <t>どんな作業にも自分からすすんで取り組む。</t>
    <rPh sb="7" eb="9">
      <t>ジブン</t>
    </rPh>
    <phoneticPr fontId="2"/>
  </si>
  <si>
    <t>関心のある作業は自分からすすんで取り組むが、それ以外の作業は指示を受ければ取り組む。</t>
    <rPh sb="8" eb="10">
      <t>ジブン</t>
    </rPh>
    <rPh sb="33" eb="34">
      <t>ウ</t>
    </rPh>
    <phoneticPr fontId="2"/>
  </si>
  <si>
    <t>自分からすすんで作業に取り組むことが少ない。</t>
    <rPh sb="0" eb="2">
      <t>ジブン</t>
    </rPh>
    <phoneticPr fontId="2"/>
  </si>
  <si>
    <t>病気の進行への備え</t>
    <rPh sb="0" eb="2">
      <t>ビョウキ</t>
    </rPh>
    <rPh sb="3" eb="5">
      <t>シンコウ</t>
    </rPh>
    <rPh sb="7" eb="8">
      <t>ソナ</t>
    </rPh>
    <phoneticPr fontId="2"/>
  </si>
  <si>
    <t>10_4</t>
    <phoneticPr fontId="2"/>
  </si>
  <si>
    <t>10_3</t>
    <phoneticPr fontId="2"/>
  </si>
  <si>
    <t>10_2</t>
    <phoneticPr fontId="2"/>
  </si>
  <si>
    <t>10_1</t>
    <phoneticPr fontId="2"/>
  </si>
  <si>
    <t>9_6</t>
    <phoneticPr fontId="2"/>
  </si>
  <si>
    <t>9_5</t>
    <phoneticPr fontId="2"/>
  </si>
  <si>
    <t>9_4</t>
    <phoneticPr fontId="2"/>
  </si>
  <si>
    <t>9_3</t>
    <phoneticPr fontId="2"/>
  </si>
  <si>
    <t>9_2</t>
    <phoneticPr fontId="2"/>
  </si>
  <si>
    <t>9_1</t>
    <phoneticPr fontId="2"/>
  </si>
  <si>
    <t>8_5</t>
    <phoneticPr fontId="2"/>
  </si>
  <si>
    <t>8_4</t>
    <phoneticPr fontId="2"/>
  </si>
  <si>
    <t>8_3</t>
    <phoneticPr fontId="2"/>
  </si>
  <si>
    <t>8_2</t>
    <phoneticPr fontId="2"/>
  </si>
  <si>
    <t>8_1</t>
    <phoneticPr fontId="2"/>
  </si>
  <si>
    <t>7_7</t>
    <phoneticPr fontId="2"/>
  </si>
  <si>
    <t>7_6</t>
    <phoneticPr fontId="2"/>
  </si>
  <si>
    <t>7_5</t>
    <phoneticPr fontId="2"/>
  </si>
  <si>
    <t>7_4</t>
    <phoneticPr fontId="2"/>
  </si>
  <si>
    <t>7_3</t>
    <phoneticPr fontId="2"/>
  </si>
  <si>
    <t>7_2</t>
    <phoneticPr fontId="2"/>
  </si>
  <si>
    <t>7_1</t>
    <phoneticPr fontId="2"/>
  </si>
  <si>
    <t>6_6</t>
    <phoneticPr fontId="2"/>
  </si>
  <si>
    <t>6_5</t>
    <phoneticPr fontId="2"/>
  </si>
  <si>
    <t>6_4</t>
    <phoneticPr fontId="2"/>
  </si>
  <si>
    <t>6_3</t>
    <phoneticPr fontId="2"/>
  </si>
  <si>
    <t>6_2</t>
    <phoneticPr fontId="2"/>
  </si>
  <si>
    <t>6_1</t>
    <phoneticPr fontId="2"/>
  </si>
  <si>
    <t>5_4</t>
    <phoneticPr fontId="2"/>
  </si>
  <si>
    <t>5_3</t>
    <phoneticPr fontId="2"/>
  </si>
  <si>
    <t>5_2</t>
    <phoneticPr fontId="2"/>
  </si>
  <si>
    <t>5_1</t>
    <phoneticPr fontId="2"/>
  </si>
  <si>
    <t>4_4</t>
    <phoneticPr fontId="2"/>
  </si>
  <si>
    <t>4_3</t>
    <phoneticPr fontId="2"/>
  </si>
  <si>
    <t>4_2</t>
    <phoneticPr fontId="2"/>
  </si>
  <si>
    <t>4_1</t>
    <phoneticPr fontId="2"/>
  </si>
  <si>
    <t>3_4</t>
    <phoneticPr fontId="2"/>
  </si>
  <si>
    <t>3_3</t>
    <phoneticPr fontId="2"/>
  </si>
  <si>
    <t>経営者等の理解</t>
    <rPh sb="0" eb="3">
      <t>ケイエイシャ</t>
    </rPh>
    <rPh sb="3" eb="4">
      <t>ナド</t>
    </rPh>
    <rPh sb="5" eb="7">
      <t>リカイ</t>
    </rPh>
    <phoneticPr fontId="2"/>
  </si>
  <si>
    <t>3_2</t>
    <phoneticPr fontId="2"/>
  </si>
  <si>
    <t>3_1</t>
    <phoneticPr fontId="2"/>
  </si>
  <si>
    <t>その他の事項</t>
    <rPh sb="2" eb="3">
      <t>ホカ</t>
    </rPh>
    <rPh sb="4" eb="6">
      <t>ジコウ</t>
    </rPh>
    <phoneticPr fontId="2"/>
  </si>
  <si>
    <t>2_4</t>
    <phoneticPr fontId="2"/>
  </si>
  <si>
    <t>勤務形態の変更</t>
    <rPh sb="0" eb="2">
      <t>キンム</t>
    </rPh>
    <rPh sb="2" eb="4">
      <t>ケイタイ</t>
    </rPh>
    <rPh sb="5" eb="7">
      <t>ヘンコウ</t>
    </rPh>
    <phoneticPr fontId="2"/>
  </si>
  <si>
    <t>2_3</t>
    <phoneticPr fontId="2"/>
  </si>
  <si>
    <t>2_2</t>
    <phoneticPr fontId="2"/>
  </si>
  <si>
    <t>2_1</t>
    <phoneticPr fontId="2"/>
  </si>
  <si>
    <t>1_9</t>
    <phoneticPr fontId="2"/>
  </si>
  <si>
    <t>モチベーションの維持</t>
    <rPh sb="8" eb="10">
      <t>イジ</t>
    </rPh>
    <phoneticPr fontId="2"/>
  </si>
  <si>
    <t>1_8</t>
    <phoneticPr fontId="2"/>
  </si>
  <si>
    <t>1_7</t>
    <phoneticPr fontId="2"/>
  </si>
  <si>
    <t>1_6</t>
    <phoneticPr fontId="2"/>
  </si>
  <si>
    <t>1_5</t>
    <phoneticPr fontId="2"/>
  </si>
  <si>
    <t>1_4</t>
    <phoneticPr fontId="2"/>
  </si>
  <si>
    <t>1_3</t>
    <phoneticPr fontId="2"/>
  </si>
  <si>
    <t>1_2</t>
    <phoneticPr fontId="2"/>
  </si>
  <si>
    <t>1_1</t>
    <phoneticPr fontId="2"/>
  </si>
  <si>
    <t>回答</t>
    <rPh sb="0" eb="2">
      <t>カイトウ</t>
    </rPh>
    <phoneticPr fontId="1"/>
  </si>
  <si>
    <t>項目内容(短縮)</t>
    <rPh sb="0" eb="2">
      <t>コウモク</t>
    </rPh>
    <rPh sb="2" eb="4">
      <t>ナイヨウ</t>
    </rPh>
    <rPh sb="5" eb="7">
      <t>タンシュク</t>
    </rPh>
    <phoneticPr fontId="2"/>
  </si>
  <si>
    <t>項目</t>
    <rPh sb="0" eb="2">
      <t>コウモク</t>
    </rPh>
    <phoneticPr fontId="2"/>
  </si>
  <si>
    <t>安全な作業</t>
    <rPh sb="0" eb="2">
      <t>アンゼン</t>
    </rPh>
    <rPh sb="3" eb="5">
      <t>サギョウ</t>
    </rPh>
    <phoneticPr fontId="1"/>
  </si>
  <si>
    <t>作業スピード</t>
    <rPh sb="0" eb="2">
      <t>サギョウ</t>
    </rPh>
    <phoneticPr fontId="1"/>
  </si>
  <si>
    <t>作業への集中</t>
    <rPh sb="0" eb="2">
      <t>サギョウ</t>
    </rPh>
    <rPh sb="4" eb="6">
      <t>シュウチュウ</t>
    </rPh>
    <phoneticPr fontId="1"/>
  </si>
  <si>
    <t>メモの活用</t>
    <rPh sb="3" eb="5">
      <t>カツヨウ</t>
    </rPh>
    <phoneticPr fontId="1"/>
  </si>
  <si>
    <t>報告・連絡・相談</t>
    <rPh sb="0" eb="2">
      <t>ホウコク</t>
    </rPh>
    <rPh sb="3" eb="5">
      <t>レンラク</t>
    </rPh>
    <rPh sb="6" eb="8">
      <t>ソウダン</t>
    </rPh>
    <phoneticPr fontId="1"/>
  </si>
  <si>
    <t>役割分担の理解</t>
    <rPh sb="0" eb="2">
      <t>ヤクワリ</t>
    </rPh>
    <rPh sb="2" eb="4">
      <t>ブンタン</t>
    </rPh>
    <rPh sb="5" eb="7">
      <t>リカイ</t>
    </rPh>
    <phoneticPr fontId="1"/>
  </si>
  <si>
    <t>正確な作業</t>
    <rPh sb="0" eb="2">
      <t>セイカク</t>
    </rPh>
    <rPh sb="3" eb="5">
      <t>サギョウ</t>
    </rPh>
    <phoneticPr fontId="1"/>
  </si>
  <si>
    <t>指示理解</t>
    <rPh sb="0" eb="2">
      <t>シジ</t>
    </rPh>
    <rPh sb="2" eb="4">
      <t>リカイ</t>
    </rPh>
    <phoneticPr fontId="1"/>
  </si>
  <si>
    <t>ミスへの気づき</t>
    <rPh sb="4" eb="5">
      <t>キ</t>
    </rPh>
    <phoneticPr fontId="1"/>
  </si>
  <si>
    <t>規則の理解</t>
    <rPh sb="0" eb="2">
      <t>キソク</t>
    </rPh>
    <rPh sb="3" eb="5">
      <t>リカイ</t>
    </rPh>
    <phoneticPr fontId="1"/>
  </si>
  <si>
    <t>相手への伝達</t>
    <rPh sb="0" eb="2">
      <t>アイテ</t>
    </rPh>
    <rPh sb="4" eb="6">
      <t>デンタツ</t>
    </rPh>
    <phoneticPr fontId="1"/>
  </si>
  <si>
    <t>相手への応答</t>
    <rPh sb="0" eb="2">
      <t>アイテ</t>
    </rPh>
    <rPh sb="4" eb="6">
      <t>オウトウ</t>
    </rPh>
    <phoneticPr fontId="1"/>
  </si>
  <si>
    <t>感情のコントロール</t>
    <rPh sb="0" eb="2">
      <t>カンジョウ</t>
    </rPh>
    <phoneticPr fontId="1"/>
  </si>
  <si>
    <t>仕事の種類や内容</t>
    <rPh sb="0" eb="2">
      <t>シゴト</t>
    </rPh>
    <rPh sb="3" eb="5">
      <t>シュルイ</t>
    </rPh>
    <rPh sb="6" eb="8">
      <t>ナイヨウ</t>
    </rPh>
    <phoneticPr fontId="2"/>
  </si>
  <si>
    <t>内容の変更がある場合</t>
    <rPh sb="0" eb="2">
      <t>ナイヨウ</t>
    </rPh>
    <rPh sb="3" eb="5">
      <t>ヘンコウ</t>
    </rPh>
    <rPh sb="8" eb="10">
      <t>バアイ</t>
    </rPh>
    <phoneticPr fontId="2"/>
  </si>
  <si>
    <t>仕事の量</t>
    <rPh sb="0" eb="2">
      <t>シゴト</t>
    </rPh>
    <rPh sb="3" eb="4">
      <t>リョウ</t>
    </rPh>
    <phoneticPr fontId="2"/>
  </si>
  <si>
    <t>指示方法や教わり方</t>
    <rPh sb="0" eb="2">
      <t>シジ</t>
    </rPh>
    <rPh sb="2" eb="4">
      <t>ホウホウ</t>
    </rPh>
    <rPh sb="5" eb="6">
      <t>オソ</t>
    </rPh>
    <rPh sb="8" eb="9">
      <t>カタ</t>
    </rPh>
    <phoneticPr fontId="2"/>
  </si>
  <si>
    <t>仕事内容の理解</t>
    <rPh sb="0" eb="2">
      <t>シゴト</t>
    </rPh>
    <rPh sb="2" eb="4">
      <t>ナイヨウ</t>
    </rPh>
    <rPh sb="5" eb="7">
      <t>リカイ</t>
    </rPh>
    <phoneticPr fontId="2"/>
  </si>
  <si>
    <t>仕事に慣れた後の任せ方</t>
    <rPh sb="0" eb="2">
      <t>シゴト</t>
    </rPh>
    <rPh sb="3" eb="4">
      <t>ナ</t>
    </rPh>
    <rPh sb="6" eb="7">
      <t>アト</t>
    </rPh>
    <rPh sb="8" eb="9">
      <t>マカ</t>
    </rPh>
    <rPh sb="10" eb="11">
      <t>カタ</t>
    </rPh>
    <phoneticPr fontId="2"/>
  </si>
  <si>
    <t>同僚や上司の理解</t>
    <rPh sb="0" eb="2">
      <t>ドウリョウ</t>
    </rPh>
    <rPh sb="3" eb="5">
      <t>ジョウシ</t>
    </rPh>
    <rPh sb="6" eb="8">
      <t>リカイ</t>
    </rPh>
    <phoneticPr fontId="2"/>
  </si>
  <si>
    <t>設備の整備</t>
    <rPh sb="0" eb="2">
      <t>セツビ</t>
    </rPh>
    <rPh sb="3" eb="5">
      <t>セイビ</t>
    </rPh>
    <phoneticPr fontId="2"/>
  </si>
  <si>
    <t>機器や道具等の使用</t>
    <rPh sb="0" eb="2">
      <t>キキ</t>
    </rPh>
    <rPh sb="3" eb="5">
      <t>ドウグ</t>
    </rPh>
    <rPh sb="5" eb="6">
      <t>トウ</t>
    </rPh>
    <rPh sb="7" eb="9">
      <t>シヨウ</t>
    </rPh>
    <phoneticPr fontId="2"/>
  </si>
  <si>
    <t>職場のルールの理解</t>
    <rPh sb="0" eb="2">
      <t>ショクバ</t>
    </rPh>
    <rPh sb="7" eb="9">
      <t>リカイ</t>
    </rPh>
    <phoneticPr fontId="2"/>
  </si>
  <si>
    <t>欠勤・遅刻・早退</t>
    <rPh sb="0" eb="2">
      <t>ケッキン</t>
    </rPh>
    <rPh sb="3" eb="5">
      <t>チコク</t>
    </rPh>
    <rPh sb="6" eb="8">
      <t>ソウタイ</t>
    </rPh>
    <phoneticPr fontId="2"/>
  </si>
  <si>
    <t>上司等からの指示の理解</t>
    <rPh sb="0" eb="2">
      <t>ジョウシ</t>
    </rPh>
    <rPh sb="2" eb="3">
      <t>トウ</t>
    </rPh>
    <rPh sb="6" eb="8">
      <t>シジ</t>
    </rPh>
    <rPh sb="9" eb="11">
      <t>リカイ</t>
    </rPh>
    <phoneticPr fontId="2"/>
  </si>
  <si>
    <t>安定した勤務</t>
    <rPh sb="0" eb="2">
      <t>アンテイ</t>
    </rPh>
    <rPh sb="4" eb="6">
      <t>キンム</t>
    </rPh>
    <phoneticPr fontId="2"/>
  </si>
  <si>
    <t>環境への慣れによる課題</t>
    <rPh sb="0" eb="2">
      <t>カンキョウ</t>
    </rPh>
    <rPh sb="4" eb="5">
      <t>ナ</t>
    </rPh>
    <rPh sb="9" eb="11">
      <t>カダイ</t>
    </rPh>
    <phoneticPr fontId="2"/>
  </si>
  <si>
    <t>職場の相談体制</t>
    <rPh sb="0" eb="2">
      <t>ショクバ</t>
    </rPh>
    <rPh sb="3" eb="5">
      <t>ソウダン</t>
    </rPh>
    <rPh sb="5" eb="7">
      <t>タイセイ</t>
    </rPh>
    <phoneticPr fontId="2"/>
  </si>
  <si>
    <t>頑張りすぎへの対処</t>
    <rPh sb="0" eb="2">
      <t>ガンバ</t>
    </rPh>
    <rPh sb="7" eb="9">
      <t>タイショ</t>
    </rPh>
    <phoneticPr fontId="2"/>
  </si>
  <si>
    <t>体調の悪化予防</t>
    <rPh sb="0" eb="2">
      <t>タイチョウ</t>
    </rPh>
    <rPh sb="3" eb="5">
      <t>アッカ</t>
    </rPh>
    <rPh sb="5" eb="7">
      <t>ヨボウ</t>
    </rPh>
    <phoneticPr fontId="2"/>
  </si>
  <si>
    <t>生活リズムや生活習慣</t>
    <rPh sb="0" eb="2">
      <t>セイカツ</t>
    </rPh>
    <rPh sb="6" eb="8">
      <t>セイカツ</t>
    </rPh>
    <rPh sb="8" eb="10">
      <t>シュウカン</t>
    </rPh>
    <phoneticPr fontId="2"/>
  </si>
  <si>
    <t>疲労・ストレスへの対処</t>
    <rPh sb="0" eb="2">
      <t>ヒロウ</t>
    </rPh>
    <rPh sb="9" eb="11">
      <t>タイショ</t>
    </rPh>
    <phoneticPr fontId="2"/>
  </si>
  <si>
    <t>不安への対処</t>
    <rPh sb="0" eb="2">
      <t>フアン</t>
    </rPh>
    <rPh sb="4" eb="6">
      <t>タイショ</t>
    </rPh>
    <phoneticPr fontId="2"/>
  </si>
  <si>
    <t>家族からのサポート</t>
    <rPh sb="0" eb="2">
      <t>カゾク</t>
    </rPh>
    <phoneticPr fontId="2"/>
  </si>
  <si>
    <t>家庭環境の変化</t>
    <rPh sb="0" eb="2">
      <t>カテイ</t>
    </rPh>
    <rPh sb="2" eb="4">
      <t>カンキョウ</t>
    </rPh>
    <rPh sb="5" eb="7">
      <t>ヘンカ</t>
    </rPh>
    <phoneticPr fontId="2"/>
  </si>
  <si>
    <t>上司等の異動時の引き継ぎ</t>
    <rPh sb="0" eb="2">
      <t>ジョウシ</t>
    </rPh>
    <rPh sb="2" eb="3">
      <t>トウ</t>
    </rPh>
    <rPh sb="4" eb="7">
      <t>イドウジ</t>
    </rPh>
    <rPh sb="8" eb="9">
      <t>ヒ</t>
    </rPh>
    <rPh sb="10" eb="11">
      <t>ツ</t>
    </rPh>
    <phoneticPr fontId="2"/>
  </si>
  <si>
    <t>職場の対人コミュニケーション</t>
    <rPh sb="0" eb="2">
      <t>ショクバ</t>
    </rPh>
    <rPh sb="3" eb="5">
      <t>タイジン</t>
    </rPh>
    <phoneticPr fontId="2"/>
  </si>
  <si>
    <t>同僚や上司等の配慮</t>
    <rPh sb="0" eb="2">
      <t>ドウリョウ</t>
    </rPh>
    <rPh sb="3" eb="5">
      <t>ジョウシ</t>
    </rPh>
    <rPh sb="5" eb="6">
      <t>トウ</t>
    </rPh>
    <rPh sb="7" eb="9">
      <t>ハイリョ</t>
    </rPh>
    <phoneticPr fontId="2"/>
  </si>
  <si>
    <t>細かな作業</t>
    <rPh sb="0" eb="1">
      <t>コマ</t>
    </rPh>
    <rPh sb="3" eb="5">
      <t>サギョウ</t>
    </rPh>
    <phoneticPr fontId="1"/>
  </si>
  <si>
    <t>わからない</t>
    <phoneticPr fontId="2"/>
  </si>
  <si>
    <t>年下が多い</t>
    <rPh sb="0" eb="2">
      <t>トシシタ</t>
    </rPh>
    <rPh sb="3" eb="4">
      <t>オオ</t>
    </rPh>
    <phoneticPr fontId="2"/>
  </si>
  <si>
    <t>にぎやか</t>
    <phoneticPr fontId="2"/>
  </si>
  <si>
    <t>まぶしい</t>
    <phoneticPr fontId="2"/>
  </si>
  <si>
    <t>① 対象者の自己評価</t>
    <rPh sb="6" eb="8">
      <t>ジコ</t>
    </rPh>
    <rPh sb="8" eb="10">
      <t>ヒョウカ</t>
    </rPh>
    <phoneticPr fontId="2"/>
  </si>
  <si>
    <t>作業環境、作業の内容、手順等の変更に対応する</t>
    <phoneticPr fontId="2"/>
  </si>
  <si>
    <t>選-7</t>
    <phoneticPr fontId="2"/>
  </si>
  <si>
    <t>相手や場に応じた挨拶や返事をする</t>
    <phoneticPr fontId="2"/>
  </si>
  <si>
    <t>相手から挨拶されたり、返事を求められれば応じることができる。</t>
    <phoneticPr fontId="2"/>
  </si>
  <si>
    <t>相手が挨拶をしたり返事を求めても応じることができない。</t>
    <phoneticPr fontId="2"/>
  </si>
  <si>
    <t>準備・後片付け</t>
    <rPh sb="0" eb="2">
      <t>ジュンビ</t>
    </rPh>
    <rPh sb="3" eb="6">
      <t>アトカタヅ</t>
    </rPh>
    <phoneticPr fontId="1"/>
  </si>
  <si>
    <t>指示された手順に従って作業する</t>
    <rPh sb="5" eb="7">
      <t>テジュン</t>
    </rPh>
    <rPh sb="8" eb="9">
      <t>シタガ</t>
    </rPh>
    <phoneticPr fontId="2"/>
  </si>
  <si>
    <t>具体的に指示されれば、指示された手順に従ってだいたい作業できる。</t>
    <rPh sb="11" eb="13">
      <t>シジ</t>
    </rPh>
    <rPh sb="16" eb="18">
      <t>テジュン</t>
    </rPh>
    <rPh sb="19" eb="20">
      <t>シタガ</t>
    </rPh>
    <phoneticPr fontId="2"/>
  </si>
  <si>
    <t>具体的に指示されても、指示された手順に従えない。</t>
    <rPh sb="0" eb="3">
      <t>グタイテキ</t>
    </rPh>
    <rPh sb="11" eb="13">
      <t>シジ</t>
    </rPh>
    <rPh sb="16" eb="18">
      <t>テジュン</t>
    </rPh>
    <rPh sb="19" eb="20">
      <t>シタガ</t>
    </rPh>
    <phoneticPr fontId="2"/>
  </si>
  <si>
    <t>自分でミスを見つける</t>
    <rPh sb="6" eb="7">
      <t>ミ</t>
    </rPh>
    <phoneticPr fontId="2"/>
  </si>
  <si>
    <t>自ら作業の見直しを行い、ミスを見つけることができる。</t>
    <rPh sb="0" eb="1">
      <t>ミズカ</t>
    </rPh>
    <rPh sb="15" eb="16">
      <t>ミ</t>
    </rPh>
    <phoneticPr fontId="2"/>
  </si>
  <si>
    <t>自分からすすんで作業に取り組む</t>
    <rPh sb="8" eb="10">
      <t>サギョウ</t>
    </rPh>
    <phoneticPr fontId="2"/>
  </si>
  <si>
    <t>質問・報告（作業の終了、失敗等）・連絡・相談を欠かさずすることができる。</t>
    <rPh sb="23" eb="24">
      <t>カ</t>
    </rPh>
    <phoneticPr fontId="2"/>
  </si>
  <si>
    <t>質問・報告・連絡・相談を時々しないことがある。</t>
    <rPh sb="12" eb="14">
      <t>トキドキ</t>
    </rPh>
    <phoneticPr fontId="2"/>
  </si>
  <si>
    <t>質問・報告・連絡・相談をしないことが多い、または必要以上にすることが多い。</t>
    <rPh sb="18" eb="19">
      <t>オオ</t>
    </rPh>
    <phoneticPr fontId="2"/>
  </si>
  <si>
    <t>問/項目</t>
    <rPh sb="0" eb="1">
      <t>トイ</t>
    </rPh>
    <rPh sb="2" eb="4">
      <t>コウモク</t>
    </rPh>
    <phoneticPr fontId="2"/>
  </si>
  <si>
    <t>有無</t>
    <rPh sb="0" eb="2">
      <t>ウム</t>
    </rPh>
    <phoneticPr fontId="2"/>
  </si>
  <si>
    <t>回数</t>
    <rPh sb="0" eb="2">
      <t>カイスウ</t>
    </rPh>
    <phoneticPr fontId="2"/>
  </si>
  <si>
    <t>労働時間</t>
    <rPh sb="0" eb="2">
      <t>ロウドウ</t>
    </rPh>
    <rPh sb="2" eb="4">
      <t>ジカン</t>
    </rPh>
    <phoneticPr fontId="2"/>
  </si>
  <si>
    <t>2_5</t>
    <phoneticPr fontId="2"/>
  </si>
  <si>
    <t>気に入っていた点</t>
    <rPh sb="0" eb="1">
      <t>キ</t>
    </rPh>
    <rPh sb="2" eb="3">
      <t>イ</t>
    </rPh>
    <rPh sb="7" eb="8">
      <t>テン</t>
    </rPh>
    <phoneticPr fontId="2"/>
  </si>
  <si>
    <t>合わなかった点</t>
    <rPh sb="0" eb="1">
      <t>ア</t>
    </rPh>
    <rPh sb="6" eb="7">
      <t>テン</t>
    </rPh>
    <phoneticPr fontId="2"/>
  </si>
  <si>
    <t>退職理由</t>
    <rPh sb="0" eb="2">
      <t>タイショク</t>
    </rPh>
    <rPh sb="2" eb="4">
      <t>リユウ</t>
    </rPh>
    <phoneticPr fontId="2"/>
  </si>
  <si>
    <t>5_5</t>
    <phoneticPr fontId="2"/>
  </si>
  <si>
    <t>一般就職</t>
    <rPh sb="0" eb="2">
      <t>イッパン</t>
    </rPh>
    <rPh sb="2" eb="4">
      <t>シュウショク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</si>
  <si>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</si>
  <si>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</si>
  <si>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</si>
  <si>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職業訓練</t>
    <rPh sb="0" eb="2">
      <t>ショクギョウ</t>
    </rPh>
    <rPh sb="2" eb="4">
      <t>クンレン</t>
    </rPh>
    <phoneticPr fontId="2"/>
  </si>
  <si>
    <t>職業準備支援</t>
    <rPh sb="0" eb="2">
      <t>ショクギョウ</t>
    </rPh>
    <rPh sb="2" eb="4">
      <t>ジュンビ</t>
    </rPh>
    <rPh sb="4" eb="6">
      <t>シエン</t>
    </rPh>
    <phoneticPr fontId="2"/>
  </si>
  <si>
    <t>6_7</t>
    <phoneticPr fontId="2"/>
  </si>
  <si>
    <t>その他</t>
    <rPh sb="2" eb="3">
      <t>タ</t>
    </rPh>
    <phoneticPr fontId="2"/>
  </si>
  <si>
    <t>その他_記述</t>
    <rPh sb="2" eb="3">
      <t>タ</t>
    </rPh>
    <rPh sb="4" eb="6">
      <t>キジュツ</t>
    </rPh>
    <phoneticPr fontId="2"/>
  </si>
  <si>
    <t>6_8</t>
    <phoneticPr fontId="2"/>
  </si>
  <si>
    <t>希望する理由</t>
    <rPh sb="0" eb="2">
      <t>キボウ</t>
    </rPh>
    <rPh sb="4" eb="6">
      <t>リユウ</t>
    </rPh>
    <phoneticPr fontId="2"/>
  </si>
  <si>
    <t>希望の有無</t>
    <rPh sb="0" eb="2">
      <t>キボウ</t>
    </rPh>
    <rPh sb="3" eb="5">
      <t>ウム</t>
    </rPh>
    <phoneticPr fontId="2"/>
  </si>
  <si>
    <t>記述</t>
    <rPh sb="0" eb="2">
      <t>キジュツ</t>
    </rPh>
    <phoneticPr fontId="2"/>
  </si>
  <si>
    <t>働く目的_記述</t>
    <rPh sb="0" eb="1">
      <t>ハタラ</t>
    </rPh>
    <rPh sb="2" eb="4">
      <t>モクテキ</t>
    </rPh>
    <rPh sb="5" eb="7">
      <t>キジュツ</t>
    </rPh>
    <phoneticPr fontId="2"/>
  </si>
  <si>
    <t>生活のため</t>
    <rPh sb="0" eb="2">
      <t>セイカツ</t>
    </rPh>
    <phoneticPr fontId="2"/>
  </si>
  <si>
    <t>娯楽のため</t>
    <rPh sb="0" eb="2">
      <t>ゴラク</t>
    </rPh>
    <phoneticPr fontId="2"/>
  </si>
  <si>
    <t>楽しいから</t>
    <rPh sb="0" eb="1">
      <t>タノ</t>
    </rPh>
    <phoneticPr fontId="2"/>
  </si>
  <si>
    <t>役立ちたいから</t>
    <rPh sb="0" eb="2">
      <t>ヤクダ</t>
    </rPh>
    <phoneticPr fontId="2"/>
  </si>
  <si>
    <t>能力を高めるため</t>
    <rPh sb="0" eb="2">
      <t>ノウリョク</t>
    </rPh>
    <rPh sb="3" eb="4">
      <t>タカ</t>
    </rPh>
    <phoneticPr fontId="2"/>
  </si>
  <si>
    <t>9_7</t>
    <phoneticPr fontId="2"/>
  </si>
  <si>
    <t>社会と関わるため</t>
    <rPh sb="0" eb="2">
      <t>シャカイ</t>
    </rPh>
    <rPh sb="3" eb="4">
      <t>カカ</t>
    </rPh>
    <phoneticPr fontId="2"/>
  </si>
  <si>
    <t>9_8</t>
    <phoneticPr fontId="2"/>
  </si>
  <si>
    <t>周りを納得させる</t>
    <rPh sb="0" eb="1">
      <t>マワ</t>
    </rPh>
    <rPh sb="3" eb="5">
      <t>ナットク</t>
    </rPh>
    <phoneticPr fontId="2"/>
  </si>
  <si>
    <t>9_9</t>
    <phoneticPr fontId="2"/>
  </si>
  <si>
    <t>経験を積みたい</t>
    <rPh sb="0" eb="2">
      <t>ケイケン</t>
    </rPh>
    <rPh sb="3" eb="4">
      <t>ツ</t>
    </rPh>
    <phoneticPr fontId="2"/>
  </si>
  <si>
    <t>9_10</t>
    <phoneticPr fontId="2"/>
  </si>
  <si>
    <t>9_11</t>
    <phoneticPr fontId="2"/>
  </si>
  <si>
    <t>HW(障害者窓口)</t>
    <rPh sb="3" eb="6">
      <t>ショウガイシャ</t>
    </rPh>
    <rPh sb="6" eb="8">
      <t>マドグチ</t>
    </rPh>
    <phoneticPr fontId="2"/>
  </si>
  <si>
    <t>HW(一般窓口)</t>
    <rPh sb="3" eb="5">
      <t>イッパン</t>
    </rPh>
    <rPh sb="5" eb="7">
      <t>マドグチ</t>
    </rPh>
    <phoneticPr fontId="2"/>
  </si>
  <si>
    <t>10_5</t>
    <phoneticPr fontId="2"/>
  </si>
  <si>
    <t>求人情報</t>
    <rPh sb="0" eb="2">
      <t>キュウジン</t>
    </rPh>
    <rPh sb="2" eb="4">
      <t>ジョウホウ</t>
    </rPh>
    <phoneticPr fontId="2"/>
  </si>
  <si>
    <t>10_6</t>
    <phoneticPr fontId="2"/>
  </si>
  <si>
    <t>民間会社</t>
    <rPh sb="0" eb="2">
      <t>ミンカン</t>
    </rPh>
    <rPh sb="2" eb="4">
      <t>ガイシャ</t>
    </rPh>
    <phoneticPr fontId="2"/>
  </si>
  <si>
    <t>10_7</t>
    <phoneticPr fontId="2"/>
  </si>
  <si>
    <t>縁故</t>
    <rPh sb="0" eb="2">
      <t>エンコ</t>
    </rPh>
    <phoneticPr fontId="2"/>
  </si>
  <si>
    <t>10_8</t>
    <phoneticPr fontId="2"/>
  </si>
  <si>
    <t>障害の開示</t>
    <rPh sb="0" eb="2">
      <t>ショウガイ</t>
    </rPh>
    <rPh sb="3" eb="5">
      <t>カイジ</t>
    </rPh>
    <phoneticPr fontId="2"/>
  </si>
  <si>
    <t>11の理由</t>
    <rPh sb="3" eb="5">
      <t>リユウ</t>
    </rPh>
    <phoneticPr fontId="2"/>
  </si>
  <si>
    <t>希望の仕事</t>
    <rPh sb="0" eb="2">
      <t>キボウ</t>
    </rPh>
    <rPh sb="3" eb="5">
      <t>シゴト</t>
    </rPh>
    <phoneticPr fontId="2"/>
  </si>
  <si>
    <t>経験の有無</t>
    <rPh sb="0" eb="2">
      <t>ケイケン</t>
    </rPh>
    <rPh sb="3" eb="5">
      <t>ウム</t>
    </rPh>
    <phoneticPr fontId="2"/>
  </si>
  <si>
    <t>興味のある仕事</t>
    <rPh sb="0" eb="2">
      <t>キョウミ</t>
    </rPh>
    <rPh sb="5" eb="7">
      <t>シゴト</t>
    </rPh>
    <phoneticPr fontId="2"/>
  </si>
  <si>
    <t>免許や資格</t>
    <rPh sb="0" eb="2">
      <t>メンキョ</t>
    </rPh>
    <rPh sb="3" eb="5">
      <t>シカク</t>
    </rPh>
    <phoneticPr fontId="2"/>
  </si>
  <si>
    <t>17_1</t>
    <phoneticPr fontId="2"/>
  </si>
  <si>
    <t>労働日数</t>
    <rPh sb="0" eb="2">
      <t>ロウドウ</t>
    </rPh>
    <rPh sb="2" eb="4">
      <t>ニッスウ</t>
    </rPh>
    <phoneticPr fontId="2"/>
  </si>
  <si>
    <t>17_2</t>
    <phoneticPr fontId="2"/>
  </si>
  <si>
    <t>希望する雇用形態</t>
    <rPh sb="0" eb="2">
      <t>キボウ</t>
    </rPh>
    <rPh sb="4" eb="6">
      <t>コヨウ</t>
    </rPh>
    <rPh sb="6" eb="8">
      <t>ケイタイ</t>
    </rPh>
    <phoneticPr fontId="2"/>
  </si>
  <si>
    <t>19_1</t>
    <phoneticPr fontId="2"/>
  </si>
  <si>
    <t>希望する賃金</t>
    <rPh sb="0" eb="2">
      <t>キボウ</t>
    </rPh>
    <rPh sb="4" eb="6">
      <t>チンギン</t>
    </rPh>
    <phoneticPr fontId="2"/>
  </si>
  <si>
    <t>19_2</t>
    <phoneticPr fontId="2"/>
  </si>
  <si>
    <t>障害年金の状況</t>
    <rPh sb="0" eb="2">
      <t>ショウガイ</t>
    </rPh>
    <rPh sb="2" eb="4">
      <t>ネンキン</t>
    </rPh>
    <rPh sb="5" eb="7">
      <t>ジョウキョウ</t>
    </rPh>
    <phoneticPr fontId="2"/>
  </si>
  <si>
    <t>20_1</t>
    <phoneticPr fontId="2"/>
  </si>
  <si>
    <t>鉄道/バス</t>
    <rPh sb="0" eb="2">
      <t>テツドウ</t>
    </rPh>
    <phoneticPr fontId="2"/>
  </si>
  <si>
    <t>時間</t>
    <rPh sb="0" eb="2">
      <t>ジカン</t>
    </rPh>
    <phoneticPr fontId="2"/>
  </si>
  <si>
    <t>20_2</t>
    <phoneticPr fontId="2"/>
  </si>
  <si>
    <t>車/バイク</t>
    <rPh sb="0" eb="1">
      <t>クルマ</t>
    </rPh>
    <phoneticPr fontId="2"/>
  </si>
  <si>
    <t>20_3</t>
    <phoneticPr fontId="2"/>
  </si>
  <si>
    <t>自転車</t>
    <rPh sb="0" eb="3">
      <t>ジテンシャ</t>
    </rPh>
    <phoneticPr fontId="2"/>
  </si>
  <si>
    <t>20_4</t>
    <phoneticPr fontId="2"/>
  </si>
  <si>
    <t>徒歩</t>
    <rPh sb="0" eb="2">
      <t>トホ</t>
    </rPh>
    <phoneticPr fontId="2"/>
  </si>
  <si>
    <t>21_1</t>
    <phoneticPr fontId="2"/>
  </si>
  <si>
    <t>21_2</t>
    <phoneticPr fontId="2"/>
  </si>
  <si>
    <t>労働時間/日数</t>
    <rPh sb="0" eb="2">
      <t>ロウドウ</t>
    </rPh>
    <rPh sb="2" eb="4">
      <t>ジカン</t>
    </rPh>
    <rPh sb="5" eb="7">
      <t>ニッスウ</t>
    </rPh>
    <phoneticPr fontId="2"/>
  </si>
  <si>
    <t>21_3</t>
    <phoneticPr fontId="2"/>
  </si>
  <si>
    <t>21_4</t>
    <phoneticPr fontId="2"/>
  </si>
  <si>
    <t>21_5</t>
    <phoneticPr fontId="2"/>
  </si>
  <si>
    <t>21_6</t>
    <phoneticPr fontId="2"/>
  </si>
  <si>
    <t>理解・配慮</t>
    <rPh sb="0" eb="2">
      <t>リカイ</t>
    </rPh>
    <rPh sb="3" eb="5">
      <t>ハイリョ</t>
    </rPh>
    <phoneticPr fontId="2"/>
  </si>
  <si>
    <t>21_8</t>
    <phoneticPr fontId="2"/>
  </si>
  <si>
    <t>22_1</t>
    <phoneticPr fontId="2"/>
  </si>
  <si>
    <t>22_2</t>
    <phoneticPr fontId="2"/>
  </si>
  <si>
    <t>22_3</t>
    <phoneticPr fontId="2"/>
  </si>
  <si>
    <t>22_5</t>
    <phoneticPr fontId="2"/>
  </si>
  <si>
    <t>気にかけてくれる</t>
    <rPh sb="0" eb="1">
      <t>キ</t>
    </rPh>
    <phoneticPr fontId="2"/>
  </si>
  <si>
    <t>1人にしてくれる</t>
    <rPh sb="1" eb="2">
      <t>ニン</t>
    </rPh>
    <phoneticPr fontId="2"/>
  </si>
  <si>
    <t>22_7</t>
    <phoneticPr fontId="2"/>
  </si>
  <si>
    <t>相談・質問ができる</t>
    <rPh sb="0" eb="2">
      <t>ソウダン</t>
    </rPh>
    <rPh sb="3" eb="5">
      <t>シツモン</t>
    </rPh>
    <phoneticPr fontId="2"/>
  </si>
  <si>
    <t>働く人が固定している</t>
    <rPh sb="0" eb="1">
      <t>ハタラ</t>
    </rPh>
    <rPh sb="2" eb="3">
      <t>ヒト</t>
    </rPh>
    <rPh sb="4" eb="6">
      <t>コテイ</t>
    </rPh>
    <phoneticPr fontId="2"/>
  </si>
  <si>
    <t>22_9</t>
    <phoneticPr fontId="2"/>
  </si>
  <si>
    <t>必要な機器・設備</t>
    <rPh sb="0" eb="2">
      <t>ヒツヨウ</t>
    </rPh>
    <rPh sb="3" eb="5">
      <t>キキ</t>
    </rPh>
    <rPh sb="6" eb="8">
      <t>セツビ</t>
    </rPh>
    <phoneticPr fontId="2"/>
  </si>
  <si>
    <t>24_1</t>
    <phoneticPr fontId="2"/>
  </si>
  <si>
    <t>24_2</t>
    <phoneticPr fontId="2"/>
  </si>
  <si>
    <t>事務所</t>
    <rPh sb="0" eb="3">
      <t>ジムショ</t>
    </rPh>
    <phoneticPr fontId="2"/>
  </si>
  <si>
    <t>24_3</t>
    <phoneticPr fontId="2"/>
  </si>
  <si>
    <t>24_4</t>
    <phoneticPr fontId="2"/>
  </si>
  <si>
    <t>24_5</t>
    <phoneticPr fontId="2"/>
  </si>
  <si>
    <t>24_6</t>
    <phoneticPr fontId="2"/>
  </si>
  <si>
    <t>24_8</t>
    <phoneticPr fontId="2"/>
  </si>
  <si>
    <t>24_10</t>
    <phoneticPr fontId="2"/>
  </si>
  <si>
    <t>24_12</t>
    <phoneticPr fontId="2"/>
  </si>
  <si>
    <t>24_14</t>
    <phoneticPr fontId="2"/>
  </si>
  <si>
    <t>特性により希望しない</t>
    <rPh sb="0" eb="2">
      <t>トクセイ</t>
    </rPh>
    <rPh sb="5" eb="7">
      <t>キボウ</t>
    </rPh>
    <phoneticPr fontId="2"/>
  </si>
  <si>
    <t>24_14_記述</t>
    <rPh sb="6" eb="8">
      <t>キジュツ</t>
    </rPh>
    <phoneticPr fontId="2"/>
  </si>
  <si>
    <t>24_15</t>
    <phoneticPr fontId="2"/>
  </si>
  <si>
    <t>課題や不安</t>
    <rPh sb="0" eb="2">
      <t>カダイ</t>
    </rPh>
    <rPh sb="3" eb="5">
      <t>フアン</t>
    </rPh>
    <phoneticPr fontId="2"/>
  </si>
  <si>
    <t>希望する配慮</t>
    <rPh sb="0" eb="2">
      <t>キボウ</t>
    </rPh>
    <rPh sb="4" eb="6">
      <t>ハイリョ</t>
    </rPh>
    <phoneticPr fontId="2"/>
  </si>
  <si>
    <t>長所、興味のあること</t>
    <rPh sb="0" eb="2">
      <t>チョウショ</t>
    </rPh>
    <rPh sb="3" eb="5">
      <t>キョウミ</t>
    </rPh>
    <phoneticPr fontId="2"/>
  </si>
  <si>
    <t>28_1</t>
    <phoneticPr fontId="2"/>
  </si>
  <si>
    <t>支援者の有無</t>
    <rPh sb="0" eb="3">
      <t>シエンシャ</t>
    </rPh>
    <rPh sb="4" eb="6">
      <t>ウム</t>
    </rPh>
    <phoneticPr fontId="2"/>
  </si>
  <si>
    <t>28_2</t>
    <phoneticPr fontId="2"/>
  </si>
  <si>
    <t>29_1</t>
    <phoneticPr fontId="2"/>
  </si>
  <si>
    <t>通院の有無</t>
    <rPh sb="0" eb="2">
      <t>ツウイン</t>
    </rPh>
    <rPh sb="3" eb="5">
      <t>ウム</t>
    </rPh>
    <phoneticPr fontId="2"/>
  </si>
  <si>
    <t>29_2</t>
    <phoneticPr fontId="2"/>
  </si>
  <si>
    <t>30_1</t>
    <phoneticPr fontId="2"/>
  </si>
  <si>
    <t>通院</t>
    <rPh sb="0" eb="2">
      <t>ツウイン</t>
    </rPh>
    <phoneticPr fontId="2"/>
  </si>
  <si>
    <t>頻度_1</t>
    <rPh sb="0" eb="2">
      <t>ヒンド</t>
    </rPh>
    <phoneticPr fontId="2"/>
  </si>
  <si>
    <t>頻度_2</t>
    <rPh sb="0" eb="2">
      <t>ヒンド</t>
    </rPh>
    <phoneticPr fontId="2"/>
  </si>
  <si>
    <t>30_2</t>
    <phoneticPr fontId="2"/>
  </si>
  <si>
    <t>服薬</t>
    <rPh sb="0" eb="2">
      <t>フクヤク</t>
    </rPh>
    <phoneticPr fontId="2"/>
  </si>
  <si>
    <t>30_3</t>
    <phoneticPr fontId="2"/>
  </si>
  <si>
    <t>備考</t>
    <rPh sb="0" eb="2">
      <t>ビコウ</t>
    </rPh>
    <phoneticPr fontId="2"/>
  </si>
  <si>
    <t>主治医との連携</t>
    <rPh sb="0" eb="3">
      <t>シュジイ</t>
    </rPh>
    <rPh sb="5" eb="7">
      <t>レンケイ</t>
    </rPh>
    <phoneticPr fontId="2"/>
  </si>
  <si>
    <t>32_1</t>
    <phoneticPr fontId="2"/>
  </si>
  <si>
    <t>就職前後に希望する支援</t>
    <rPh sb="0" eb="3">
      <t>シュウショクマエ</t>
    </rPh>
    <rPh sb="3" eb="4">
      <t>アト</t>
    </rPh>
    <rPh sb="5" eb="7">
      <t>キボウ</t>
    </rPh>
    <rPh sb="9" eb="11">
      <t>シエン</t>
    </rPh>
    <phoneticPr fontId="2"/>
  </si>
  <si>
    <t>特になし</t>
    <rPh sb="0" eb="1">
      <t>トク</t>
    </rPh>
    <phoneticPr fontId="2"/>
  </si>
  <si>
    <t>32_2</t>
    <phoneticPr fontId="2"/>
  </si>
  <si>
    <t>33_1</t>
    <phoneticPr fontId="2"/>
  </si>
  <si>
    <t>職場実習の希望</t>
    <rPh sb="0" eb="2">
      <t>ショクバ</t>
    </rPh>
    <rPh sb="2" eb="4">
      <t>ジッシュウ</t>
    </rPh>
    <rPh sb="5" eb="7">
      <t>キボウ</t>
    </rPh>
    <phoneticPr fontId="2"/>
  </si>
  <si>
    <t>33_2</t>
    <phoneticPr fontId="2"/>
  </si>
  <si>
    <t>選択有無</t>
    <rPh sb="0" eb="2">
      <t>センタク</t>
    </rPh>
    <rPh sb="2" eb="4">
      <t>ウム</t>
    </rPh>
    <phoneticPr fontId="1"/>
  </si>
  <si>
    <t>「支・配あり」－「支・配なし」（&lt;0 → 0）</t>
    <phoneticPr fontId="1"/>
  </si>
  <si>
    <t>選択-項目</t>
    <rPh sb="0" eb="2">
      <t>センタク</t>
    </rPh>
    <rPh sb="3" eb="5">
      <t>コウモク</t>
    </rPh>
    <phoneticPr fontId="1"/>
  </si>
  <si>
    <t>1_10</t>
    <phoneticPr fontId="2"/>
  </si>
  <si>
    <t>3_5</t>
    <phoneticPr fontId="2"/>
  </si>
  <si>
    <t>4_5</t>
    <phoneticPr fontId="2"/>
  </si>
  <si>
    <t>7_8</t>
    <phoneticPr fontId="2"/>
  </si>
  <si>
    <t>8_6</t>
    <phoneticPr fontId="2"/>
  </si>
  <si>
    <t>選1</t>
    <rPh sb="0" eb="1">
      <t>セン</t>
    </rPh>
    <phoneticPr fontId="2"/>
  </si>
  <si>
    <t>選2</t>
    <phoneticPr fontId="2"/>
  </si>
  <si>
    <t>選3</t>
    <rPh sb="0" eb="1">
      <t>セン</t>
    </rPh>
    <phoneticPr fontId="2"/>
  </si>
  <si>
    <t>選5</t>
    <rPh sb="0" eb="1">
      <t>セン</t>
    </rPh>
    <phoneticPr fontId="2"/>
  </si>
  <si>
    <t>選7</t>
    <rPh sb="0" eb="1">
      <t>セン</t>
    </rPh>
    <phoneticPr fontId="2"/>
  </si>
  <si>
    <t>選9</t>
    <rPh sb="0" eb="1">
      <t>セン</t>
    </rPh>
    <phoneticPr fontId="2"/>
  </si>
  <si>
    <t>選11</t>
    <rPh sb="0" eb="1">
      <t>セン</t>
    </rPh>
    <phoneticPr fontId="2"/>
  </si>
  <si>
    <t>選13</t>
    <rPh sb="0" eb="1">
      <t>セン</t>
    </rPh>
    <phoneticPr fontId="2"/>
  </si>
  <si>
    <t>選15</t>
    <rPh sb="0" eb="1">
      <t>セン</t>
    </rPh>
    <phoneticPr fontId="2"/>
  </si>
  <si>
    <t>選17</t>
    <rPh sb="0" eb="1">
      <t>セン</t>
    </rPh>
    <phoneticPr fontId="2"/>
  </si>
  <si>
    <t>選19</t>
    <rPh sb="0" eb="1">
      <t>セン</t>
    </rPh>
    <phoneticPr fontId="2"/>
  </si>
  <si>
    <t>選20</t>
    <phoneticPr fontId="2"/>
  </si>
  <si>
    <t>選21</t>
    <rPh sb="0" eb="1">
      <t>セン</t>
    </rPh>
    <phoneticPr fontId="2"/>
  </si>
  <si>
    <t>選23</t>
    <rPh sb="0" eb="1">
      <t>セン</t>
    </rPh>
    <phoneticPr fontId="2"/>
  </si>
  <si>
    <t>選25</t>
    <rPh sb="0" eb="1">
      <t>セン</t>
    </rPh>
    <phoneticPr fontId="2"/>
  </si>
  <si>
    <t>選26</t>
    <phoneticPr fontId="2"/>
  </si>
  <si>
    <t>選27</t>
    <rPh sb="0" eb="1">
      <t>セン</t>
    </rPh>
    <phoneticPr fontId="2"/>
  </si>
  <si>
    <t>Ⅲ_1</t>
    <phoneticPr fontId="2"/>
  </si>
  <si>
    <t>Ⅲ_2</t>
  </si>
  <si>
    <t>Ⅲ_3</t>
  </si>
  <si>
    <t>Ⅲ_4</t>
  </si>
  <si>
    <t>Ⅲ_5</t>
  </si>
  <si>
    <t>Ⅲ_6</t>
  </si>
  <si>
    <t>Ⅲ_7</t>
  </si>
  <si>
    <t>Ⅲ_8</t>
  </si>
  <si>
    <t>Ⅲ_9</t>
  </si>
  <si>
    <t>Ⅲ_10</t>
  </si>
  <si>
    <t>土日以外でも可</t>
    <rPh sb="0" eb="2">
      <t>ドニチ</t>
    </rPh>
    <rPh sb="2" eb="4">
      <t>イガイ</t>
    </rPh>
    <rPh sb="6" eb="7">
      <t>カ</t>
    </rPh>
    <phoneticPr fontId="2"/>
  </si>
  <si>
    <t>17_3</t>
  </si>
  <si>
    <t>具体的な希望</t>
    <rPh sb="0" eb="3">
      <t>グタイテキ</t>
    </rPh>
    <rPh sb="4" eb="6">
      <t>キボウ</t>
    </rPh>
    <phoneticPr fontId="2"/>
  </si>
  <si>
    <t>月給_記述</t>
    <rPh sb="0" eb="2">
      <t>ゲッキュウ</t>
    </rPh>
    <rPh sb="3" eb="5">
      <t>キジュツ</t>
    </rPh>
    <phoneticPr fontId="2"/>
  </si>
  <si>
    <t>時給_記述</t>
    <rPh sb="0" eb="2">
      <t>ジキュウ</t>
    </rPh>
    <rPh sb="3" eb="5">
      <t>キジュツ</t>
    </rPh>
    <phoneticPr fontId="2"/>
  </si>
  <si>
    <t>日給_記述</t>
    <rPh sb="0" eb="2">
      <t>ニッキュウ</t>
    </rPh>
    <rPh sb="3" eb="5">
      <t>キジュツ</t>
    </rPh>
    <phoneticPr fontId="2"/>
  </si>
  <si>
    <t>21_7</t>
  </si>
  <si>
    <t>21_8</t>
  </si>
  <si>
    <t>人間環境</t>
    <rPh sb="0" eb="2">
      <t>ニンゲン</t>
    </rPh>
    <rPh sb="2" eb="4">
      <t>カンキョウ</t>
    </rPh>
    <phoneticPr fontId="2"/>
  </si>
  <si>
    <t>自由記述</t>
    <rPh sb="0" eb="2">
      <t>ジユウ</t>
    </rPh>
    <rPh sb="2" eb="4">
      <t>キジュツ</t>
    </rPh>
    <phoneticPr fontId="2"/>
  </si>
  <si>
    <t>21_9</t>
  </si>
  <si>
    <t>22_4</t>
  </si>
  <si>
    <t>22_6</t>
  </si>
  <si>
    <t>22_8</t>
  </si>
  <si>
    <t>22_10</t>
  </si>
  <si>
    <t>22_11</t>
  </si>
  <si>
    <t>障害者が働いている</t>
    <rPh sb="0" eb="3">
      <t>ショウガイシャ</t>
    </rPh>
    <rPh sb="4" eb="5">
      <t>ハタラ</t>
    </rPh>
    <phoneticPr fontId="2"/>
  </si>
  <si>
    <t>電話がよくかかる</t>
    <rPh sb="0" eb="2">
      <t>デンワ</t>
    </rPh>
    <phoneticPr fontId="2"/>
  </si>
  <si>
    <t>24_7</t>
  </si>
  <si>
    <t>24_9</t>
  </si>
  <si>
    <t>24_11</t>
  </si>
  <si>
    <t>24_13</t>
  </si>
  <si>
    <t>24_15</t>
  </si>
  <si>
    <t>24_16</t>
  </si>
  <si>
    <t>22_11</t>
    <phoneticPr fontId="2"/>
  </si>
  <si>
    <t>24_16</t>
    <phoneticPr fontId="2"/>
  </si>
  <si>
    <t>Ⅰ_6</t>
    <phoneticPr fontId="2"/>
  </si>
  <si>
    <t xml:space="preserve"> </t>
    <phoneticPr fontId="2"/>
  </si>
  <si>
    <t>選択解除</t>
    <rPh sb="0" eb="2">
      <t>センタク</t>
    </rPh>
    <rPh sb="2" eb="4">
      <t>カイジョ</t>
    </rPh>
    <phoneticPr fontId="2"/>
  </si>
  <si>
    <t>感情のコントロールへの対処</t>
    <rPh sb="0" eb="2">
      <t>カンジョウ</t>
    </rPh>
    <rPh sb="11" eb="13">
      <t>タイショ</t>
    </rPh>
    <phoneticPr fontId="2"/>
  </si>
  <si>
    <t>指示された手順に従って作業できる。</t>
    <rPh sb="0" eb="2">
      <t>シジ</t>
    </rPh>
    <rPh sb="5" eb="7">
      <t>テジュン</t>
    </rPh>
    <rPh sb="8" eb="9">
      <t>シタガ</t>
    </rPh>
    <phoneticPr fontId="2"/>
  </si>
  <si>
    <t>変更があっても、変更の内容を具体的に指示されれば、だいたい指示に従って作業できる。</t>
    <rPh sb="0" eb="2">
      <t>ヘンコウ</t>
    </rPh>
    <rPh sb="8" eb="10">
      <t>ヘンコウ</t>
    </rPh>
    <rPh sb="11" eb="13">
      <t>ナイヨウ</t>
    </rPh>
    <rPh sb="14" eb="17">
      <t>グタイテキ</t>
    </rPh>
    <rPh sb="18" eb="20">
      <t>シジ</t>
    </rPh>
    <rPh sb="29" eb="31">
      <t>シジ</t>
    </rPh>
    <rPh sb="32" eb="33">
      <t>シタガ</t>
    </rPh>
    <rPh sb="35" eb="37">
      <t>サギョウ</t>
    </rPh>
    <phoneticPr fontId="2"/>
  </si>
  <si>
    <t>変更があると、変更の内容を具体的に指示されても、作業ができなくなる。</t>
    <rPh sb="0" eb="2">
      <t>ヘンコウ</t>
    </rPh>
    <rPh sb="7" eb="9">
      <t>ヘンコウ</t>
    </rPh>
    <rPh sb="10" eb="12">
      <t>ナイヨウ</t>
    </rPh>
    <rPh sb="13" eb="16">
      <t>グタイテキ</t>
    </rPh>
    <rPh sb="17" eb="19">
      <t>シジ</t>
    </rPh>
    <phoneticPr fontId="2"/>
  </si>
  <si>
    <t>作業の見直しを具体的に指示されれば、ミスを見つけることができる。</t>
    <rPh sb="7" eb="10">
      <t>グタイテキ</t>
    </rPh>
    <rPh sb="11" eb="13">
      <t>シジ</t>
    </rPh>
    <rPh sb="21" eb="22">
      <t>ミ</t>
    </rPh>
    <phoneticPr fontId="2"/>
  </si>
  <si>
    <t>作業の見直しを具体的に指示されても、ミスを見つけることができない。</t>
    <rPh sb="11" eb="13">
      <t>シジ</t>
    </rPh>
    <rPh sb="21" eb="22">
      <t>ミ</t>
    </rPh>
    <phoneticPr fontId="2"/>
  </si>
  <si>
    <t>変更があっても、指示に従って作業できる。</t>
    <rPh sb="8" eb="10">
      <t>シジ</t>
    </rPh>
    <rPh sb="11" eb="12">
      <t>シタガ</t>
    </rPh>
    <rPh sb="14" eb="16">
      <t>サギョウ</t>
    </rPh>
    <phoneticPr fontId="2"/>
  </si>
  <si>
    <t>作業の上達(※)</t>
    <rPh sb="0" eb="2">
      <t>サギョウ</t>
    </rPh>
    <rPh sb="3" eb="5">
      <t>ジョウタツ</t>
    </rPh>
    <phoneticPr fontId="1"/>
  </si>
  <si>
    <t>※「作業の上達」についてはBの評価段階が存在しない。</t>
    <rPh sb="2" eb="4">
      <t>サギョウ</t>
    </rPh>
    <rPh sb="5" eb="7">
      <t>ジョウタツ</t>
    </rPh>
    <rPh sb="15" eb="17">
      <t>ヒョウカ</t>
    </rPh>
    <rPh sb="17" eb="19">
      <t>ダンカイ</t>
    </rPh>
    <rPh sb="20" eb="22">
      <t>ソンザイ</t>
    </rPh>
    <phoneticPr fontId="2"/>
  </si>
  <si>
    <t>対象者_ふりがな</t>
    <rPh sb="0" eb="3">
      <t>タイショウシャ</t>
    </rPh>
    <phoneticPr fontId="2"/>
  </si>
  <si>
    <t>対象者_漢字</t>
    <rPh sb="4" eb="6">
      <t>カンジ</t>
    </rPh>
    <phoneticPr fontId="2"/>
  </si>
  <si>
    <t>支援者_ふりがな</t>
    <rPh sb="0" eb="3">
      <t>シエンシャ</t>
    </rPh>
    <phoneticPr fontId="2"/>
  </si>
  <si>
    <t>支援者_漢字</t>
    <rPh sb="0" eb="3">
      <t>シエンシャ</t>
    </rPh>
    <rPh sb="4" eb="6">
      <t>カンジ</t>
    </rPh>
    <phoneticPr fontId="2"/>
  </si>
  <si>
    <t>作成年(今回)</t>
    <rPh sb="0" eb="2">
      <t>サクセイ</t>
    </rPh>
    <rPh sb="2" eb="3">
      <t>ネン</t>
    </rPh>
    <rPh sb="4" eb="6">
      <t>コンカイ</t>
    </rPh>
    <phoneticPr fontId="2"/>
  </si>
  <si>
    <t>作成月(今回)</t>
    <rPh sb="2" eb="3">
      <t>ツキ</t>
    </rPh>
    <phoneticPr fontId="2"/>
  </si>
  <si>
    <t>作成日(今回)</t>
    <rPh sb="2" eb="3">
      <t>ニチ</t>
    </rPh>
    <phoneticPr fontId="2"/>
  </si>
  <si>
    <t>作成年(前回)</t>
    <rPh sb="0" eb="2">
      <t>サクセイ</t>
    </rPh>
    <rPh sb="2" eb="3">
      <t>ネン</t>
    </rPh>
    <phoneticPr fontId="2"/>
  </si>
  <si>
    <t>作成月(前回)</t>
    <rPh sb="2" eb="3">
      <t>ツキ</t>
    </rPh>
    <phoneticPr fontId="2"/>
  </si>
  <si>
    <t>作成日(前回)</t>
    <rPh sb="2" eb="3">
      <t>ニチ</t>
    </rPh>
    <phoneticPr fontId="2"/>
  </si>
  <si>
    <t>生年</t>
    <rPh sb="0" eb="2">
      <t>セイネン</t>
    </rPh>
    <phoneticPr fontId="2"/>
  </si>
  <si>
    <t>生月</t>
    <rPh sb="0" eb="1">
      <t>セイ</t>
    </rPh>
    <rPh sb="1" eb="2">
      <t>ツキ</t>
    </rPh>
    <phoneticPr fontId="2"/>
  </si>
  <si>
    <t>生日</t>
    <rPh sb="0" eb="1">
      <t>ウ</t>
    </rPh>
    <rPh sb="1" eb="2">
      <t>ニチ</t>
    </rPh>
    <phoneticPr fontId="2"/>
  </si>
  <si>
    <t>①表紙,⑤結果シート</t>
    <rPh sb="5" eb="7">
      <t>ケッカ</t>
    </rPh>
    <phoneticPr fontId="2"/>
  </si>
  <si>
    <t>⑤結果シート</t>
    <phoneticPr fontId="2"/>
  </si>
  <si>
    <t>手帳の種類・等級</t>
    <phoneticPr fontId="2"/>
  </si>
  <si>
    <t>診断・症状・疾患名</t>
    <phoneticPr fontId="2"/>
  </si>
  <si>
    <t>所属機関</t>
    <phoneticPr fontId="2"/>
  </si>
  <si>
    <t>長所と課題等</t>
    <phoneticPr fontId="2"/>
  </si>
  <si>
    <t>必要な支援と配慮</t>
    <phoneticPr fontId="2"/>
  </si>
  <si>
    <t>年齢</t>
    <rPh sb="0" eb="2">
      <t>ネンレイ</t>
    </rPh>
    <phoneticPr fontId="2"/>
  </si>
  <si>
    <t>シート</t>
    <phoneticPr fontId="2"/>
  </si>
  <si>
    <t>推-1</t>
    <phoneticPr fontId="2"/>
  </si>
  <si>
    <t>推-12</t>
    <phoneticPr fontId="2"/>
  </si>
  <si>
    <t>推-16</t>
    <phoneticPr fontId="2"/>
  </si>
  <si>
    <t>評価の理由（ストレングスの内容を含む）</t>
  </si>
  <si>
    <t>評価の理由（ストレングスの内容を含む）</t>
    <phoneticPr fontId="2"/>
  </si>
  <si>
    <t>推奨項目</t>
    <rPh sb="0" eb="2">
      <t>スイショウ</t>
    </rPh>
    <rPh sb="2" eb="4">
      <t>コウモク</t>
    </rPh>
    <phoneticPr fontId="2"/>
  </si>
  <si>
    <t>　【　職務への適応　】</t>
    <phoneticPr fontId="2"/>
  </si>
  <si>
    <t>　【　労働条件の設定・変更　】</t>
  </si>
  <si>
    <t>　【　職場の人に障害のことを理解し配慮してもらうこと　】</t>
  </si>
  <si>
    <t>　【　職場の設備・機器等　】</t>
  </si>
  <si>
    <t>　【　職場のルールや指示を理解し守ること　】</t>
  </si>
  <si>
    <t>　【　職場での適応行動・態度　】</t>
    <phoneticPr fontId="2"/>
  </si>
  <si>
    <t>　【　体調、疲労・ストレス、不安、感情コントロール等　】</t>
  </si>
  <si>
    <t>　【　症状の悪化・再発、二次障害　】</t>
  </si>
  <si>
    <t>　【　家族のサポート、家庭環境の変化、友人等との関係性　】</t>
    <phoneticPr fontId="2"/>
  </si>
  <si>
    <t>　【　職場の人間関係　】</t>
  </si>
  <si>
    <t>31_1</t>
    <phoneticPr fontId="2"/>
  </si>
  <si>
    <t>31_2</t>
    <phoneticPr fontId="2"/>
  </si>
  <si>
    <t>推1</t>
    <phoneticPr fontId="2"/>
  </si>
  <si>
    <t>推2</t>
    <phoneticPr fontId="2"/>
  </si>
  <si>
    <t>推3</t>
    <phoneticPr fontId="2"/>
  </si>
  <si>
    <t>推4</t>
    <phoneticPr fontId="2"/>
  </si>
  <si>
    <t>推5</t>
    <phoneticPr fontId="2"/>
  </si>
  <si>
    <t>推6</t>
    <phoneticPr fontId="2"/>
  </si>
  <si>
    <t>推7</t>
    <phoneticPr fontId="2"/>
  </si>
  <si>
    <t>推8</t>
    <phoneticPr fontId="2"/>
  </si>
  <si>
    <t>推9</t>
    <phoneticPr fontId="2"/>
  </si>
  <si>
    <t>推10</t>
    <phoneticPr fontId="2"/>
  </si>
  <si>
    <t>推11</t>
    <phoneticPr fontId="2"/>
  </si>
  <si>
    <t>推12</t>
    <phoneticPr fontId="2"/>
  </si>
  <si>
    <t>推13</t>
    <phoneticPr fontId="2"/>
  </si>
  <si>
    <t>推14</t>
    <phoneticPr fontId="2"/>
  </si>
  <si>
    <t>推15</t>
    <phoneticPr fontId="2"/>
  </si>
  <si>
    <t>推16</t>
    <phoneticPr fontId="2"/>
  </si>
  <si>
    <t>推17</t>
    <phoneticPr fontId="2"/>
  </si>
  <si>
    <t>同僚や上司との会話</t>
    <rPh sb="7" eb="9">
      <t>カイワ</t>
    </rPh>
    <phoneticPr fontId="1"/>
  </si>
  <si>
    <t>選4</t>
    <phoneticPr fontId="2"/>
  </si>
  <si>
    <t>選6</t>
    <phoneticPr fontId="2"/>
  </si>
  <si>
    <t>選8</t>
    <phoneticPr fontId="2"/>
  </si>
  <si>
    <t>選10</t>
    <phoneticPr fontId="2"/>
  </si>
  <si>
    <t>選12</t>
    <phoneticPr fontId="2"/>
  </si>
  <si>
    <t>選14</t>
    <phoneticPr fontId="2"/>
  </si>
  <si>
    <t>選16</t>
    <phoneticPr fontId="2"/>
  </si>
  <si>
    <t>選18</t>
    <phoneticPr fontId="2"/>
  </si>
  <si>
    <t>選22</t>
    <phoneticPr fontId="2"/>
  </si>
  <si>
    <t>選24</t>
    <phoneticPr fontId="2"/>
  </si>
  <si>
    <t>2_1</t>
    <phoneticPr fontId="2"/>
  </si>
  <si>
    <t>2_2</t>
  </si>
  <si>
    <t>2_3</t>
  </si>
  <si>
    <t>2_4</t>
  </si>
  <si>
    <t>2_5</t>
  </si>
  <si>
    <t>③Ⅰ_就労に関する希望・ニーズ!</t>
    <phoneticPr fontId="2"/>
  </si>
  <si>
    <t>5_1</t>
    <phoneticPr fontId="2"/>
  </si>
  <si>
    <t>5_2</t>
  </si>
  <si>
    <t>5_3</t>
  </si>
  <si>
    <t>5_4</t>
  </si>
  <si>
    <t>5_5</t>
  </si>
  <si>
    <t>9_1</t>
    <phoneticPr fontId="2"/>
  </si>
  <si>
    <t>9_2</t>
  </si>
  <si>
    <t>17_1</t>
    <phoneticPr fontId="2"/>
  </si>
  <si>
    <t>17_2</t>
  </si>
  <si>
    <t>24_1</t>
    <phoneticPr fontId="2"/>
  </si>
  <si>
    <t>24_2</t>
  </si>
  <si>
    <t>備考</t>
    <rPh sb="0" eb="2">
      <t>ビコウ</t>
    </rPh>
    <phoneticPr fontId="2"/>
  </si>
  <si>
    <t>⑤Ⅱ_就労のための基本的事項（評価用）'!</t>
    <phoneticPr fontId="2"/>
  </si>
  <si>
    <t>推1_1</t>
  </si>
  <si>
    <t>推1_2</t>
  </si>
  <si>
    <t>推1_3</t>
  </si>
  <si>
    <t>推2_1</t>
  </si>
  <si>
    <t>推2_2</t>
  </si>
  <si>
    <t>推2_3</t>
  </si>
  <si>
    <t>推3_1</t>
  </si>
  <si>
    <t>推3_2</t>
  </si>
  <si>
    <t>推3_3</t>
  </si>
  <si>
    <t>選1_1</t>
  </si>
  <si>
    <t>選1_2</t>
  </si>
  <si>
    <t>選1_3</t>
  </si>
  <si>
    <t>選2_1</t>
  </si>
  <si>
    <t>選2_2</t>
  </si>
  <si>
    <t>選2_3</t>
  </si>
  <si>
    <t>選3_1</t>
  </si>
  <si>
    <t>選3_2</t>
  </si>
  <si>
    <t>選3_3</t>
  </si>
  <si>
    <t>選4_1</t>
  </si>
  <si>
    <t>選4_2</t>
  </si>
  <si>
    <t>選4_3</t>
  </si>
  <si>
    <t>選5_1</t>
  </si>
  <si>
    <t>選5_2</t>
  </si>
  <si>
    <t>選5_3</t>
  </si>
  <si>
    <t>選6_1</t>
  </si>
  <si>
    <t>選6_2</t>
  </si>
  <si>
    <t>選6_3</t>
  </si>
  <si>
    <t>選7_1</t>
  </si>
  <si>
    <t>選7_2</t>
  </si>
  <si>
    <t>選7_3</t>
  </si>
  <si>
    <t>選8_1</t>
  </si>
  <si>
    <t>選8_2</t>
  </si>
  <si>
    <t>選8_3</t>
  </si>
  <si>
    <t>選9_1</t>
  </si>
  <si>
    <t>選9_2</t>
  </si>
  <si>
    <t>選9_3</t>
  </si>
  <si>
    <t>選10_1</t>
  </si>
  <si>
    <t>選10_2</t>
  </si>
  <si>
    <t>選10_3</t>
  </si>
  <si>
    <t>選11_1</t>
  </si>
  <si>
    <t>選11_2</t>
  </si>
  <si>
    <t>選11_3</t>
  </si>
  <si>
    <t>選12_1</t>
  </si>
  <si>
    <t>選12_2</t>
  </si>
  <si>
    <t>選12_3</t>
  </si>
  <si>
    <t>選13_1</t>
  </si>
  <si>
    <t>選13_2</t>
  </si>
  <si>
    <t>選13_3</t>
  </si>
  <si>
    <t>選14_1</t>
  </si>
  <si>
    <t>選14_2</t>
  </si>
  <si>
    <t>選14_3</t>
  </si>
  <si>
    <t>選15_1</t>
  </si>
  <si>
    <t>選15_2</t>
  </si>
  <si>
    <t>選15_3</t>
  </si>
  <si>
    <t>選16_1</t>
  </si>
  <si>
    <t>選16_2</t>
  </si>
  <si>
    <t>選16_3</t>
  </si>
  <si>
    <t>選17_1</t>
  </si>
  <si>
    <t>選17_2</t>
  </si>
  <si>
    <t>選17_3</t>
  </si>
  <si>
    <t>選18_1</t>
  </si>
  <si>
    <t>選18_2</t>
  </si>
  <si>
    <t>選18_3</t>
  </si>
  <si>
    <t>推4_1</t>
  </si>
  <si>
    <t>推4_2</t>
  </si>
  <si>
    <t>推4_3</t>
  </si>
  <si>
    <t>推5_1</t>
  </si>
  <si>
    <t>推5_2</t>
  </si>
  <si>
    <t>推5_3</t>
  </si>
  <si>
    <t>推6_1</t>
  </si>
  <si>
    <t>推6_2</t>
  </si>
  <si>
    <t>推6_3</t>
  </si>
  <si>
    <t>推7_1</t>
  </si>
  <si>
    <t>推7_2</t>
  </si>
  <si>
    <t>推7_3</t>
  </si>
  <si>
    <t>推8_1</t>
  </si>
  <si>
    <t>推8_2</t>
  </si>
  <si>
    <t>推8_3</t>
  </si>
  <si>
    <t>推9_1</t>
  </si>
  <si>
    <t>推9_2</t>
  </si>
  <si>
    <t>推9_3</t>
  </si>
  <si>
    <t>推10_1</t>
  </si>
  <si>
    <t>推10_2</t>
  </si>
  <si>
    <t>推10_3</t>
  </si>
  <si>
    <t>推11_1</t>
  </si>
  <si>
    <t>推11_2</t>
  </si>
  <si>
    <t>推11_3</t>
  </si>
  <si>
    <t>選19_1</t>
  </si>
  <si>
    <t>選19_2</t>
  </si>
  <si>
    <t>選19_3</t>
  </si>
  <si>
    <t>選20_1</t>
  </si>
  <si>
    <t>選20_2</t>
  </si>
  <si>
    <t>選20_3</t>
  </si>
  <si>
    <t>選21_1</t>
  </si>
  <si>
    <t>選21_2</t>
  </si>
  <si>
    <t>選21_3</t>
  </si>
  <si>
    <t>選22_1</t>
  </si>
  <si>
    <t>選22_2</t>
  </si>
  <si>
    <t>選22_3</t>
  </si>
  <si>
    <t>選23_1</t>
  </si>
  <si>
    <t>選23_2</t>
  </si>
  <si>
    <t>選23_3</t>
  </si>
  <si>
    <t>選24_1</t>
  </si>
  <si>
    <t>選24_2</t>
  </si>
  <si>
    <t>選24_3</t>
  </si>
  <si>
    <t>推12_1</t>
  </si>
  <si>
    <t>推12_2</t>
  </si>
  <si>
    <t>推12_3</t>
  </si>
  <si>
    <t>推13_1</t>
  </si>
  <si>
    <t>推13_2</t>
  </si>
  <si>
    <t>推13_3</t>
  </si>
  <si>
    <t>推14_1</t>
  </si>
  <si>
    <t>推14_2</t>
  </si>
  <si>
    <t>推14_3</t>
  </si>
  <si>
    <t>推15_1</t>
  </si>
  <si>
    <t>推15_2</t>
  </si>
  <si>
    <t>推15_3</t>
  </si>
  <si>
    <t>推16_1</t>
  </si>
  <si>
    <t>推16_2</t>
  </si>
  <si>
    <t>推16_3</t>
  </si>
  <si>
    <t>推17_1</t>
  </si>
  <si>
    <t>推17_2</t>
  </si>
  <si>
    <t>推17_3</t>
  </si>
  <si>
    <t>選25_1</t>
  </si>
  <si>
    <t>選25_2</t>
  </si>
  <si>
    <t>選25_3</t>
  </si>
  <si>
    <t>選26_1</t>
  </si>
  <si>
    <t>選26_2</t>
  </si>
  <si>
    <t>選26_3</t>
  </si>
  <si>
    <t>選27_1</t>
  </si>
  <si>
    <t>選27_2</t>
  </si>
  <si>
    <t>選27_3</t>
  </si>
  <si>
    <t>⑦Ⅲ_就労継続のための環境（評価用）'!</t>
    <phoneticPr fontId="2"/>
  </si>
  <si>
    <t>⑧Ⅳ_アセスメント結果シート!</t>
  </si>
  <si>
    <t>手帳</t>
    <rPh sb="0" eb="2">
      <t>テチョウ</t>
    </rPh>
    <phoneticPr fontId="2"/>
  </si>
  <si>
    <t>診断名</t>
    <rPh sb="0" eb="2">
      <t>シンダン</t>
    </rPh>
    <rPh sb="2" eb="3">
      <t>メイ</t>
    </rPh>
    <phoneticPr fontId="2"/>
  </si>
  <si>
    <t>長所と課題</t>
    <rPh sb="0" eb="2">
      <t>チョウショ</t>
    </rPh>
    <rPh sb="3" eb="5">
      <t>カダイ</t>
    </rPh>
    <phoneticPr fontId="2"/>
  </si>
  <si>
    <t>合理的配慮</t>
    <rPh sb="0" eb="3">
      <t>ゴウリテキ</t>
    </rPh>
    <rPh sb="3" eb="5">
      <t>ハイリョ</t>
    </rPh>
    <phoneticPr fontId="2"/>
  </si>
  <si>
    <t>所属機関</t>
    <rPh sb="0" eb="2">
      <t>ショゾク</t>
    </rPh>
    <rPh sb="2" eb="4">
      <t>キカン</t>
    </rPh>
    <phoneticPr fontId="2"/>
  </si>
  <si>
    <t>VlookupTable</t>
    <phoneticPr fontId="2"/>
  </si>
  <si>
    <t>CheckingList</t>
    <phoneticPr fontId="2"/>
  </si>
  <si>
    <t>AdjustHeight</t>
    <phoneticPr fontId="2"/>
  </si>
  <si>
    <t>CharacterLimit</t>
    <phoneticPr fontId="2"/>
  </si>
  <si>
    <t>職種・仕事の内容に関する希望</t>
  </si>
  <si>
    <t>希望する支援</t>
  </si>
  <si>
    <t>Footnote</t>
    <phoneticPr fontId="2"/>
  </si>
  <si>
    <t>推1</t>
  </si>
  <si>
    <t>推2</t>
  </si>
  <si>
    <t>推3</t>
  </si>
  <si>
    <t>選2</t>
  </si>
  <si>
    <t>選4</t>
  </si>
  <si>
    <t>選6</t>
  </si>
  <si>
    <t>選8</t>
  </si>
  <si>
    <t>選10</t>
  </si>
  <si>
    <t>選12</t>
  </si>
  <si>
    <t>選14</t>
  </si>
  <si>
    <t>選16</t>
  </si>
  <si>
    <t>選18</t>
  </si>
  <si>
    <t>推4</t>
  </si>
  <si>
    <t>推5</t>
  </si>
  <si>
    <t>推6</t>
  </si>
  <si>
    <t>推7</t>
  </si>
  <si>
    <t>推8</t>
  </si>
  <si>
    <t>推9</t>
  </si>
  <si>
    <t>推10</t>
  </si>
  <si>
    <t>推11</t>
  </si>
  <si>
    <t>選20</t>
  </si>
  <si>
    <t>選22</t>
  </si>
  <si>
    <t>選24</t>
  </si>
  <si>
    <t>推12</t>
  </si>
  <si>
    <t>推13</t>
  </si>
  <si>
    <t>推14</t>
  </si>
  <si>
    <t>推15</t>
  </si>
  <si>
    <t>推16</t>
  </si>
  <si>
    <t>推17</t>
  </si>
  <si>
    <t>選26</t>
  </si>
  <si>
    <t>SymbolVisible</t>
    <phoneticPr fontId="2"/>
  </si>
  <si>
    <t>Ⅲ-1</t>
    <phoneticPr fontId="2"/>
  </si>
  <si>
    <t>Ⅲ-2</t>
  </si>
  <si>
    <t>Ⅲ-3</t>
  </si>
  <si>
    <t>Ⅲ-4</t>
  </si>
  <si>
    <t>Ⅲ-5</t>
  </si>
  <si>
    <t>Ⅲ-6</t>
  </si>
  <si>
    <t>Ⅲ-7</t>
  </si>
  <si>
    <t>Ⅲ-8</t>
  </si>
  <si>
    <t>Ⅲ-9</t>
  </si>
  <si>
    <t>Ⅲ-10</t>
  </si>
  <si>
    <t>Ver.2023</t>
    <phoneticPr fontId="2"/>
  </si>
  <si>
    <t>:Unused</t>
    <phoneticPr fontId="2"/>
  </si>
  <si>
    <t>Ⅱ．就労のための基本的事項(本人用）</t>
    <rPh sb="2" eb="4">
      <t>シュウロウ</t>
    </rPh>
    <rPh sb="8" eb="11">
      <t>キホンテキ</t>
    </rPh>
    <rPh sb="11" eb="13">
      <t>ジコウ</t>
    </rPh>
    <rPh sb="14" eb="16">
      <t>ホンニン</t>
    </rPh>
    <rPh sb="16" eb="17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</si>
</sst>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10"/>
      <color theme="1"/>
      <name val="BIZ UDPゴシック"/>
      <family val="3"/>
      <charset val="128"/>
    </font>
    <font>
      <sz val="10"/>
      <name val="游ゴシック Medium"/>
      <family val="3"/>
      <charset val="128"/>
    </font>
    <font>
      <sz val="11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9"/>
      <color rgb="FF000000"/>
      <name val="Meiryo UI"/>
      <family val="3"/>
      <charset val="128"/>
    </font>
    <font>
      <b/>
      <sz val="24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b/>
      <sz val="28"/>
      <color theme="8" tint="-0.249977111117893"/>
      <name val="BIZ UDPゴシック"/>
      <family val="3"/>
      <charset val="128"/>
    </font>
    <font>
      <sz val="28"/>
      <color theme="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20"/>
      <color theme="0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22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8"/>
      <color theme="0"/>
      <name val="BIZ UDP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D9DB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4506668294322"/>
      </bottom>
      <diagonal/>
    </border>
  </borders>
  <cellStyleXfs count="2">
    <xf numFmtId="0" fontId="0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textRotation="255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0" fontId="14" fillId="4" borderId="0" xfId="0" applyFont="1" applyFill="1">
      <alignment vertical="center"/>
    </xf>
    <xf numFmtId="0" fontId="21" fillId="0" borderId="0" xfId="0" applyFont="1">
      <alignment vertical="center"/>
    </xf>
    <xf numFmtId="0" fontId="14" fillId="8" borderId="0" xfId="0" applyFont="1" applyFill="1">
      <alignment vertical="center"/>
    </xf>
    <xf numFmtId="0" fontId="15" fillId="0" borderId="0" xfId="0" applyFont="1">
      <alignment vertical="center"/>
    </xf>
    <xf numFmtId="0" fontId="0" fillId="10" borderId="0" xfId="0" applyFill="1">
      <alignment vertical="center"/>
    </xf>
    <xf numFmtId="0" fontId="7" fillId="0" borderId="38" xfId="0" applyFont="1" applyBorder="1" applyAlignment="1">
      <alignment horizontal="left" vertical="top" wrapText="1"/>
    </xf>
    <xf numFmtId="0" fontId="7" fillId="11" borderId="38" xfId="0" applyFont="1" applyFill="1" applyBorder="1" applyAlignment="1">
      <alignment horizontal="left" vertical="top" wrapText="1"/>
    </xf>
    <xf numFmtId="56" fontId="7" fillId="11" borderId="38" xfId="0" applyNumberFormat="1" applyFont="1" applyFill="1" applyBorder="1" applyAlignment="1">
      <alignment horizontal="left" vertical="top" wrapText="1"/>
    </xf>
    <xf numFmtId="0" fontId="23" fillId="2" borderId="38" xfId="0" applyFont="1" applyFill="1" applyBorder="1" applyAlignment="1">
      <alignment vertical="center" wrapText="1"/>
    </xf>
    <xf numFmtId="0" fontId="0" fillId="0" borderId="42" xfId="0" applyBorder="1">
      <alignment vertical="center"/>
    </xf>
    <xf numFmtId="0" fontId="7" fillId="11" borderId="38" xfId="0" applyFont="1" applyFill="1" applyBorder="1" applyAlignment="1">
      <alignment horizontal="left" vertical="top"/>
    </xf>
    <xf numFmtId="0" fontId="7" fillId="0" borderId="38" xfId="0" applyFont="1" applyBorder="1" applyAlignment="1">
      <alignment horizontal="left" vertical="top"/>
    </xf>
    <xf numFmtId="0" fontId="8" fillId="0" borderId="0" xfId="0" applyFont="1" applyProtection="1">
      <alignment vertical="center"/>
      <protection locked="0"/>
    </xf>
    <xf numFmtId="0" fontId="8" fillId="0" borderId="32" xfId="0" applyFont="1" applyBorder="1" applyAlignment="1" applyProtection="1">
      <alignment vertical="top" wrapText="1"/>
      <protection locked="0"/>
    </xf>
    <xf numFmtId="0" fontId="8" fillId="0" borderId="33" xfId="0" applyFont="1" applyBorder="1" applyAlignment="1" applyProtection="1">
      <alignment vertical="top" wrapText="1"/>
      <protection locked="0"/>
    </xf>
    <xf numFmtId="0" fontId="8" fillId="0" borderId="34" xfId="0" applyFont="1" applyBorder="1" applyAlignment="1" applyProtection="1">
      <alignment vertical="top" wrapText="1"/>
      <protection locked="0"/>
    </xf>
    <xf numFmtId="0" fontId="5" fillId="0" borderId="0" xfId="0" applyFont="1">
      <alignment vertical="center"/>
    </xf>
    <xf numFmtId="0" fontId="23" fillId="2" borderId="38" xfId="0" applyFont="1" applyFill="1" applyBorder="1">
      <alignment vertical="center"/>
    </xf>
    <xf numFmtId="0" fontId="23" fillId="2" borderId="40" xfId="0" applyFont="1" applyFill="1" applyBorder="1">
      <alignment vertical="center"/>
    </xf>
    <xf numFmtId="0" fontId="23" fillId="2" borderId="41" xfId="0" applyFont="1" applyFill="1" applyBorder="1">
      <alignment vertical="center"/>
    </xf>
    <xf numFmtId="0" fontId="23" fillId="2" borderId="0" xfId="0" applyFont="1" applyFill="1">
      <alignment vertical="center"/>
    </xf>
    <xf numFmtId="0" fontId="4" fillId="9" borderId="40" xfId="0" applyFont="1" applyFill="1" applyBorder="1" applyAlignment="1">
      <alignment horizontal="left" vertical="top"/>
    </xf>
    <xf numFmtId="0" fontId="7" fillId="11" borderId="40" xfId="0" applyFont="1" applyFill="1" applyBorder="1" applyAlignment="1">
      <alignment horizontal="left" vertical="top"/>
    </xf>
    <xf numFmtId="0" fontId="4" fillId="11" borderId="40" xfId="0" applyFont="1" applyFill="1" applyBorder="1" applyAlignment="1">
      <alignment horizontal="center" vertical="top"/>
    </xf>
    <xf numFmtId="0" fontId="4" fillId="0" borderId="38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7" fillId="0" borderId="40" xfId="0" applyFont="1" applyBorder="1" applyAlignment="1">
      <alignment horizontal="left" vertical="top"/>
    </xf>
    <xf numFmtId="0" fontId="4" fillId="0" borderId="40" xfId="0" applyFont="1" applyBorder="1" applyAlignment="1">
      <alignment horizontal="center" vertical="top"/>
    </xf>
    <xf numFmtId="0" fontId="4" fillId="11" borderId="43" xfId="0" applyFont="1" applyFill="1" applyBorder="1" applyAlignment="1">
      <alignment horizontal="left" vertical="top"/>
    </xf>
    <xf numFmtId="0" fontId="8" fillId="0" borderId="0" xfId="0" applyFont="1" applyAlignment="1">
      <alignment vertical="center" wrapText="1"/>
    </xf>
    <xf numFmtId="0" fontId="8" fillId="0" borderId="8" xfId="0" applyFont="1" applyBorder="1">
      <alignment vertical="center"/>
    </xf>
    <xf numFmtId="0" fontId="8" fillId="0" borderId="2" xfId="0" applyFont="1" applyBorder="1">
      <alignment vertical="center"/>
    </xf>
    <xf numFmtId="0" fontId="11" fillId="6" borderId="0" xfId="0" applyFont="1" applyFill="1" applyAlignment="1">
      <alignment horizontal="centerContinuous"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20" fillId="6" borderId="0" xfId="0" applyFont="1" applyFill="1" applyAlignment="1">
      <alignment vertical="center" wrapText="1"/>
    </xf>
    <xf numFmtId="0" fontId="15" fillId="7" borderId="24" xfId="0" applyFont="1" applyFill="1" applyBorder="1">
      <alignment vertical="center"/>
    </xf>
    <xf numFmtId="0" fontId="15" fillId="7" borderId="12" xfId="0" applyFont="1" applyFill="1" applyBorder="1">
      <alignment vertical="center"/>
    </xf>
    <xf numFmtId="0" fontId="15" fillId="7" borderId="13" xfId="0" applyFont="1" applyFill="1" applyBorder="1">
      <alignment vertical="center"/>
    </xf>
    <xf numFmtId="0" fontId="15" fillId="7" borderId="14" xfId="0" applyFont="1" applyFill="1" applyBorder="1">
      <alignment vertical="center"/>
    </xf>
    <xf numFmtId="0" fontId="12" fillId="7" borderId="12" xfId="0" applyFont="1" applyFill="1" applyBorder="1">
      <alignment vertical="center"/>
    </xf>
    <xf numFmtId="0" fontId="12" fillId="7" borderId="13" xfId="0" applyFont="1" applyFill="1" applyBorder="1">
      <alignment vertical="center"/>
    </xf>
    <xf numFmtId="0" fontId="12" fillId="7" borderId="14" xfId="0" applyFont="1" applyFill="1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1" fillId="6" borderId="21" xfId="0" applyFont="1" applyFill="1" applyBorder="1" applyAlignment="1">
      <alignment horizontal="centerContinuous" vertical="center"/>
    </xf>
    <xf numFmtId="0" fontId="11" fillId="6" borderId="22" xfId="0" applyFont="1" applyFill="1" applyBorder="1" applyAlignment="1">
      <alignment horizontal="centerContinuous" vertical="center"/>
    </xf>
    <xf numFmtId="0" fontId="11" fillId="6" borderId="23" xfId="0" applyFont="1" applyFill="1" applyBorder="1" applyAlignment="1">
      <alignment horizontal="centerContinuous"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35" xfId="0" applyFont="1" applyBorder="1" applyAlignment="1">
      <alignment vertical="top" wrapText="1"/>
    </xf>
    <xf numFmtId="0" fontId="8" fillId="0" borderId="31" xfId="0" applyFont="1" applyBorder="1" applyAlignment="1">
      <alignment vertical="top" wrapText="1"/>
    </xf>
    <xf numFmtId="0" fontId="8" fillId="0" borderId="36" xfId="0" applyFont="1" applyBorder="1" applyAlignment="1">
      <alignment vertical="top" wrapText="1"/>
    </xf>
    <xf numFmtId="0" fontId="8" fillId="0" borderId="32" xfId="0" applyFont="1" applyBorder="1" applyAlignment="1">
      <alignment vertical="top" wrapText="1"/>
    </xf>
    <xf numFmtId="0" fontId="8" fillId="0" borderId="33" xfId="0" applyFont="1" applyBorder="1" applyAlignment="1">
      <alignment vertical="top" wrapText="1"/>
    </xf>
    <xf numFmtId="0" fontId="8" fillId="0" borderId="34" xfId="0" applyFont="1" applyBorder="1" applyAlignment="1">
      <alignment vertical="top" wrapText="1"/>
    </xf>
    <xf numFmtId="0" fontId="8" fillId="0" borderId="30" xfId="0" applyFont="1" applyBorder="1">
      <alignment vertical="center"/>
    </xf>
    <xf numFmtId="0" fontId="8" fillId="10" borderId="0" xfId="0" applyFont="1" applyFill="1">
      <alignment vertical="center"/>
    </xf>
    <xf numFmtId="0" fontId="4" fillId="11" borderId="38" xfId="0" applyFont="1" applyFill="1" applyBorder="1" applyAlignment="1">
      <alignment horizontal="left" vertical="top"/>
    </xf>
    <xf numFmtId="0" fontId="4" fillId="11" borderId="40" xfId="0" applyFont="1" applyFill="1" applyBorder="1" applyAlignment="1">
      <alignment horizontal="left" vertical="top"/>
    </xf>
    <xf numFmtId="0" fontId="8" fillId="8" borderId="0" xfId="0" applyFont="1" applyFill="1">
      <alignment vertical="center"/>
    </xf>
    <xf numFmtId="0" fontId="8" fillId="4" borderId="0" xfId="0" applyFont="1" applyFill="1">
      <alignment vertical="center"/>
    </xf>
    <xf numFmtId="0" fontId="8" fillId="3" borderId="0" xfId="0" applyFont="1" applyFill="1">
      <alignment vertical="center"/>
    </xf>
    <xf numFmtId="0" fontId="0" fillId="13" borderId="0" xfId="0" applyFill="1">
      <alignment vertical="center"/>
    </xf>
    <xf numFmtId="0" fontId="0" fillId="13" borderId="0" xfId="0" applyFill="1" applyAlignment="1">
      <alignment horizontal="left" vertical="center"/>
    </xf>
    <xf numFmtId="0" fontId="0" fillId="13" borderId="0" xfId="0" quotePrefix="1" applyFill="1" applyAlignment="1">
      <alignment horizontal="left" vertical="center"/>
    </xf>
    <xf numFmtId="0" fontId="3" fillId="13" borderId="0" xfId="0" applyFont="1" applyFill="1" applyAlignment="1">
      <alignment horizontal="left" vertical="center"/>
    </xf>
    <xf numFmtId="0" fontId="27" fillId="13" borderId="0" xfId="0" applyFont="1" applyFill="1" applyAlignment="1">
      <alignment horizontal="left" vertical="center"/>
    </xf>
    <xf numFmtId="0" fontId="0" fillId="14" borderId="0" xfId="0" applyFill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13" borderId="8" xfId="0" applyFill="1" applyBorder="1">
      <alignment vertical="center"/>
    </xf>
    <xf numFmtId="0" fontId="0" fillId="13" borderId="2" xfId="0" applyFill="1" applyBorder="1">
      <alignment vertical="center"/>
    </xf>
    <xf numFmtId="0" fontId="0" fillId="13" borderId="9" xfId="0" applyFill="1" applyBorder="1">
      <alignment vertical="center"/>
    </xf>
    <xf numFmtId="0" fontId="0" fillId="13" borderId="11" xfId="0" applyFill="1" applyBorder="1">
      <alignment vertical="center"/>
    </xf>
    <xf numFmtId="0" fontId="0" fillId="0" borderId="0" xfId="0" applyAlignment="1">
      <alignment horizontal="right" vertical="center"/>
    </xf>
    <xf numFmtId="0" fontId="8" fillId="0" borderId="27" xfId="0" applyFont="1" applyBorder="1" applyAlignment="1" applyProtection="1">
      <alignment horizontal="left" vertical="top" wrapText="1"/>
      <protection locked="0"/>
    </xf>
    <xf numFmtId="0" fontId="8" fillId="0" borderId="28" xfId="0" applyFont="1" applyBorder="1" applyAlignment="1" applyProtection="1">
      <alignment horizontal="left" vertical="top"/>
      <protection locked="0"/>
    </xf>
    <xf numFmtId="0" fontId="8" fillId="0" borderId="29" xfId="0" applyFont="1" applyBorder="1" applyAlignment="1" applyProtection="1">
      <alignment horizontal="left" vertical="top"/>
      <protection locked="0"/>
    </xf>
    <xf numFmtId="0" fontId="23" fillId="6" borderId="0" xfId="0" applyFont="1" applyFill="1" applyAlignment="1">
      <alignment horizontal="center" vertical="center"/>
    </xf>
    <xf numFmtId="0" fontId="19" fillId="6" borderId="37" xfId="0" applyFont="1" applyFill="1" applyBorder="1" applyAlignment="1">
      <alignment horizontal="center" vertical="center" shrinkToFit="1"/>
    </xf>
    <xf numFmtId="0" fontId="19" fillId="6" borderId="4" xfId="0" applyFont="1" applyFill="1" applyBorder="1" applyAlignment="1">
      <alignment horizontal="center" vertical="center" shrinkToFit="1"/>
    </xf>
    <xf numFmtId="0" fontId="19" fillId="6" borderId="5" xfId="0" applyFont="1" applyFill="1" applyBorder="1" applyAlignment="1">
      <alignment horizontal="center" vertical="center" shrinkToFit="1"/>
    </xf>
    <xf numFmtId="0" fontId="11" fillId="6" borderId="0" xfId="0" applyFont="1" applyFill="1" applyAlignment="1">
      <alignment horizontal="center" vertical="center"/>
    </xf>
    <xf numFmtId="0" fontId="6" fillId="0" borderId="19" xfId="0" applyFont="1" applyBorder="1" applyAlignment="1">
      <alignment horizontal="left" vertical="top" wrapText="1" shrinkToFit="1"/>
    </xf>
    <xf numFmtId="0" fontId="6" fillId="0" borderId="18" xfId="0" applyFont="1" applyBorder="1" applyAlignment="1">
      <alignment horizontal="left" vertical="top" wrapText="1" shrinkToFit="1"/>
    </xf>
    <xf numFmtId="0" fontId="6" fillId="0" borderId="20" xfId="0" applyFont="1" applyBorder="1" applyAlignment="1">
      <alignment horizontal="left" vertical="top" wrapText="1" shrinkToFit="1"/>
    </xf>
    <xf numFmtId="0" fontId="6" fillId="0" borderId="8" xfId="0" applyFont="1" applyBorder="1" applyAlignment="1">
      <alignment horizontal="left" vertical="top" wrapText="1" shrinkToFit="1"/>
    </xf>
    <xf numFmtId="0" fontId="6" fillId="0" borderId="0" xfId="0" applyFont="1" applyAlignment="1">
      <alignment horizontal="left" vertical="top" wrapText="1" shrinkToFit="1"/>
    </xf>
    <xf numFmtId="0" fontId="6" fillId="0" borderId="2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wrapText="1" shrinkToFit="1"/>
    </xf>
    <xf numFmtId="0" fontId="6" fillId="0" borderId="15" xfId="0" applyFont="1" applyBorder="1" applyAlignment="1">
      <alignment horizontal="left" vertical="top" wrapText="1" shrinkToFit="1"/>
    </xf>
    <xf numFmtId="0" fontId="6" fillId="0" borderId="16" xfId="0" applyFont="1" applyBorder="1" applyAlignment="1">
      <alignment horizontal="left" vertical="top" wrapText="1" shrinkToFit="1"/>
    </xf>
    <xf numFmtId="0" fontId="8" fillId="0" borderId="19" xfId="0" applyFont="1" applyBorder="1" applyAlignment="1">
      <alignment horizontal="left" vertical="top" wrapText="1" shrinkToFit="1"/>
    </xf>
    <xf numFmtId="0" fontId="8" fillId="0" borderId="18" xfId="0" applyFont="1" applyBorder="1" applyAlignment="1">
      <alignment horizontal="left" vertical="top" wrapText="1" shrinkToFit="1"/>
    </xf>
    <xf numFmtId="0" fontId="8" fillId="0" borderId="20" xfId="0" applyFont="1" applyBorder="1" applyAlignment="1">
      <alignment horizontal="left" vertical="top" wrapText="1" shrinkToFit="1"/>
    </xf>
    <xf numFmtId="0" fontId="8" fillId="0" borderId="8" xfId="0" applyFont="1" applyBorder="1" applyAlignment="1">
      <alignment horizontal="left" vertical="top" wrapText="1" shrinkToFit="1"/>
    </xf>
    <xf numFmtId="0" fontId="8" fillId="0" borderId="0" xfId="0" applyFont="1" applyAlignment="1">
      <alignment horizontal="left" vertical="top" wrapText="1" shrinkToFit="1"/>
    </xf>
    <xf numFmtId="0" fontId="8" fillId="0" borderId="2" xfId="0" applyFont="1" applyBorder="1" applyAlignment="1">
      <alignment horizontal="left" vertical="top" wrapText="1" shrinkToFit="1"/>
    </xf>
    <xf numFmtId="0" fontId="8" fillId="0" borderId="1" xfId="0" applyFont="1" applyBorder="1" applyAlignment="1">
      <alignment horizontal="left" vertical="top" wrapText="1" shrinkToFit="1"/>
    </xf>
    <xf numFmtId="0" fontId="8" fillId="0" borderId="15" xfId="0" applyFont="1" applyBorder="1" applyAlignment="1">
      <alignment horizontal="left" vertical="top" wrapText="1" shrinkToFit="1"/>
    </xf>
    <xf numFmtId="0" fontId="8" fillId="0" borderId="16" xfId="0" applyFont="1" applyBorder="1" applyAlignment="1">
      <alignment horizontal="left" vertical="top" wrapText="1" shrinkToFit="1"/>
    </xf>
    <xf numFmtId="0" fontId="22" fillId="0" borderId="3" xfId="0" applyFont="1" applyBorder="1" applyAlignment="1">
      <alignment horizontal="left" vertical="center" shrinkToFit="1"/>
    </xf>
    <xf numFmtId="0" fontId="22" fillId="0" borderId="4" xfId="0" applyFont="1" applyBorder="1" applyAlignment="1">
      <alignment horizontal="left" vertical="center" shrinkToFit="1"/>
    </xf>
    <xf numFmtId="0" fontId="22" fillId="0" borderId="5" xfId="0" applyFont="1" applyBorder="1" applyAlignment="1">
      <alignment horizontal="left" vertical="center" shrinkToFit="1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19" fillId="12" borderId="0" xfId="0" applyFont="1" applyFill="1" applyAlignment="1">
      <alignment horizontal="center" vertical="center" shrinkToFit="1"/>
    </xf>
    <xf numFmtId="0" fontId="18" fillId="0" borderId="19" xfId="0" applyFont="1" applyBorder="1" applyAlignment="1">
      <alignment horizontal="left" vertical="top" wrapText="1" shrinkToFit="1"/>
    </xf>
    <xf numFmtId="0" fontId="18" fillId="0" borderId="18" xfId="0" applyFont="1" applyBorder="1" applyAlignment="1">
      <alignment horizontal="left" vertical="top" wrapText="1" shrinkToFit="1"/>
    </xf>
    <xf numFmtId="0" fontId="18" fillId="0" borderId="20" xfId="0" applyFont="1" applyBorder="1" applyAlignment="1">
      <alignment horizontal="left" vertical="top" wrapText="1" shrinkToFit="1"/>
    </xf>
    <xf numFmtId="0" fontId="18" fillId="0" borderId="8" xfId="0" applyFont="1" applyBorder="1" applyAlignment="1">
      <alignment horizontal="left" vertical="top" wrapText="1" shrinkToFit="1"/>
    </xf>
    <xf numFmtId="0" fontId="18" fillId="0" borderId="0" xfId="0" applyFont="1" applyAlignment="1">
      <alignment horizontal="left" vertical="top" wrapText="1" shrinkToFit="1"/>
    </xf>
    <xf numFmtId="0" fontId="18" fillId="0" borderId="2" xfId="0" applyFont="1" applyBorder="1" applyAlignment="1">
      <alignment horizontal="left" vertical="top" wrapText="1" shrinkToFit="1"/>
    </xf>
    <xf numFmtId="0" fontId="18" fillId="0" borderId="1" xfId="0" applyFont="1" applyBorder="1" applyAlignment="1">
      <alignment horizontal="left" vertical="top" wrapText="1" shrinkToFit="1"/>
    </xf>
    <xf numFmtId="0" fontId="18" fillId="0" borderId="15" xfId="0" applyFont="1" applyBorder="1" applyAlignment="1">
      <alignment horizontal="left" vertical="top" wrapText="1" shrinkToFit="1"/>
    </xf>
    <xf numFmtId="0" fontId="18" fillId="0" borderId="16" xfId="0" applyFont="1" applyBorder="1" applyAlignment="1">
      <alignment horizontal="left" vertical="top" wrapText="1" shrinkToFit="1"/>
    </xf>
    <xf numFmtId="0" fontId="24" fillId="0" borderId="19" xfId="0" applyFont="1" applyBorder="1" applyAlignment="1">
      <alignment horizontal="left" vertical="top" wrapText="1" shrinkToFit="1"/>
    </xf>
    <xf numFmtId="0" fontId="24" fillId="0" borderId="18" xfId="0" applyFont="1" applyBorder="1" applyAlignment="1">
      <alignment horizontal="left" vertical="top" wrapText="1" shrinkToFit="1"/>
    </xf>
    <xf numFmtId="0" fontId="24" fillId="0" borderId="20" xfId="0" applyFont="1" applyBorder="1" applyAlignment="1">
      <alignment horizontal="left" vertical="top" wrapText="1" shrinkToFit="1"/>
    </xf>
    <xf numFmtId="0" fontId="24" fillId="0" borderId="8" xfId="0" applyFont="1" applyBorder="1" applyAlignment="1">
      <alignment horizontal="left" vertical="top" wrapText="1" shrinkToFit="1"/>
    </xf>
    <xf numFmtId="0" fontId="24" fillId="0" borderId="0" xfId="0" applyFont="1" applyAlignment="1">
      <alignment horizontal="left" vertical="top" wrapText="1" shrinkToFit="1"/>
    </xf>
    <xf numFmtId="0" fontId="24" fillId="0" borderId="2" xfId="0" applyFont="1" applyBorder="1" applyAlignment="1">
      <alignment horizontal="left" vertical="top" wrapText="1" shrinkToFit="1"/>
    </xf>
    <xf numFmtId="0" fontId="24" fillId="0" borderId="1" xfId="0" applyFont="1" applyBorder="1" applyAlignment="1">
      <alignment horizontal="left" vertical="top" wrapText="1" shrinkToFit="1"/>
    </xf>
    <xf numFmtId="0" fontId="24" fillId="0" borderId="15" xfId="0" applyFont="1" applyBorder="1" applyAlignment="1">
      <alignment horizontal="left" vertical="top" wrapText="1" shrinkToFit="1"/>
    </xf>
    <xf numFmtId="0" fontId="24" fillId="0" borderId="16" xfId="0" applyFont="1" applyBorder="1" applyAlignment="1">
      <alignment horizontal="left" vertical="top" wrapText="1" shrinkToFit="1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shrinkToFit="1"/>
    </xf>
  </cellXfs>
  <cellStyles count="2">
    <cellStyle name="ハイパーリンク" xfId="1" builtinId="8" customBuiltin="1"/>
    <cellStyle name="標準" xfId="0" builtinId="0"/>
  </cellStyles>
  <dxfs count="30"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rgb="FFF99107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rgb="FFFAD7D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9D9DB1"/>
      <color rgb="FFF99107"/>
      <color rgb="FFFFCCFF"/>
      <color rgb="FFFAD7D6"/>
      <color rgb="FFFF9966"/>
      <color rgb="FFFF6600"/>
      <color rgb="FFFF5050"/>
      <color rgb="FFBDD7EE"/>
      <color rgb="FFE73A37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'DB（Ⅱ）'!$M$3" lockText="1" noThreeD="1"/>
</file>

<file path=xl/ctrlProps/ctrlProp2.xml><?xml version="1.0" encoding="utf-8"?>
<formControlPr xmlns="http://schemas.microsoft.com/office/spreadsheetml/2009/9/main" objectType="CheckBox" fmlaLink="'DB（Ⅱ）'!$L$3" lockText="1" noThreeD="1"/>
</file>

<file path=xl/ctrlProps/ctrlProp3.xml><?xml version="1.0" encoding="utf-8"?>
<formControlPr xmlns="http://schemas.microsoft.com/office/spreadsheetml/2009/9/main" objectType="CheckBox" fmlaLink="'DB（Ⅱ）'!$K$3" lockText="1" noThreeD="1"/>
</file>

<file path=xl/ctrlProps/ctrlProp4.xml><?xml version="1.0" encoding="utf-8"?>
<formControlPr xmlns="http://schemas.microsoft.com/office/spreadsheetml/2009/9/main" objectType="CheckBox" checked="Checked" fmlaLink="'DB（Ⅱ）'!$J$3" lockText="1" noThreeD="1"/>
</file>

<file path=xl/ctrlProps/ctrlProp5.xml><?xml version="1.0" encoding="utf-8"?>
<formControlPr xmlns="http://schemas.microsoft.com/office/spreadsheetml/2009/9/main" objectType="CheckBox" fmlaLink="'DB（Ⅱ）'!$I$3" lockText="1" noThreeD="1"/>
</file>

<file path=xl/ctrlProps/ctrlProp6.xml><?xml version="1.0" encoding="utf-8"?>
<formControlPr xmlns="http://schemas.microsoft.com/office/spreadsheetml/2009/9/main" objectType="CheckBox" fmlaLink="'DB（Ⅱ）'!$H$3" lockText="1" noThreeD="1"/>
</file>

<file path=xl/ctrlProps/ctrlProp7.xml><?xml version="1.0" encoding="utf-8"?>
<formControlPr xmlns="http://schemas.microsoft.com/office/spreadsheetml/2009/9/main" objectType="CheckBox" fmlaLink="'DB（Ⅱ）'!$G$3" lockText="1" noThreeD="1"/>
</file>

<file path=xl/ctrlProps/ctrlProp8.xml><?xml version="1.0" encoding="utf-8"?>
<formControlPr xmlns="http://schemas.microsoft.com/office/spreadsheetml/2009/9/main" objectType="Radio" firstButton="1" fmlaLink="'DB（Ⅱ）'!$E$3" lockText="1" noThreeD="1"/>
</file>

<file path=xl/ctrlProps/ctrlProp9.xml><?xml version="1.0" encoding="utf-8"?>
<formControlPr xmlns="http://schemas.microsoft.com/office/spreadsheetml/2009/9/main" objectType="Radio" firstButton="1" fmlaLink="'DB（Ⅱ）'!$E$4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firstButton="1" fmlaLink="'DB（Ⅱ）'!$C$4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firstButton="1" fmlaLink="'DB（Ⅱ）'!$E$6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firstButton="1" fmlaLink="'DB（Ⅱ）'!$C$6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checked="Checked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CheckBox" fmlaLink="'DB（Ⅱ）'!$D$11" lockText="1" noThreeD="1"/>
</file>

<file path=xl/ctrlProps/ctrlProp22.xml><?xml version="1.0" encoding="utf-8"?>
<formControlPr xmlns="http://schemas.microsoft.com/office/spreadsheetml/2009/9/main" objectType="CheckBox" fmlaLink="'DB（Ⅱ）'!$M$11" lockText="1" noThreeD="1"/>
</file>

<file path=xl/ctrlProps/ctrlProp23.xml><?xml version="1.0" encoding="utf-8"?>
<formControlPr xmlns="http://schemas.microsoft.com/office/spreadsheetml/2009/9/main" objectType="CheckBox" fmlaLink="'DB（Ⅱ）'!$L$11" lockText="1" noThreeD="1"/>
</file>

<file path=xl/ctrlProps/ctrlProp24.xml><?xml version="1.0" encoding="utf-8"?>
<formControlPr xmlns="http://schemas.microsoft.com/office/spreadsheetml/2009/9/main" objectType="CheckBox" fmlaLink="'DB（Ⅱ）'!$K$11" lockText="1" noThreeD="1"/>
</file>

<file path=xl/ctrlProps/ctrlProp25.xml><?xml version="1.0" encoding="utf-8"?>
<formControlPr xmlns="http://schemas.microsoft.com/office/spreadsheetml/2009/9/main" objectType="CheckBox" checked="Checked" fmlaLink="'DB（Ⅱ）'!$J$11" lockText="1" noThreeD="1"/>
</file>

<file path=xl/ctrlProps/ctrlProp26.xml><?xml version="1.0" encoding="utf-8"?>
<formControlPr xmlns="http://schemas.microsoft.com/office/spreadsheetml/2009/9/main" objectType="CheckBox" fmlaLink="'DB（Ⅱ）'!$I$11" lockText="1" noThreeD="1"/>
</file>

<file path=xl/ctrlProps/ctrlProp27.xml><?xml version="1.0" encoding="utf-8"?>
<formControlPr xmlns="http://schemas.microsoft.com/office/spreadsheetml/2009/9/main" objectType="CheckBox" fmlaLink="'DB（Ⅱ）'!$H$11" lockText="1" noThreeD="1"/>
</file>

<file path=xl/ctrlProps/ctrlProp28.xml><?xml version="1.0" encoding="utf-8"?>
<formControlPr xmlns="http://schemas.microsoft.com/office/spreadsheetml/2009/9/main" objectType="CheckBox" fmlaLink="'DB（Ⅱ）'!$G$11" lockText="1" noThreeD="1"/>
</file>

<file path=xl/ctrlProps/ctrlProp29.xml><?xml version="1.0" encoding="utf-8"?>
<formControlPr xmlns="http://schemas.microsoft.com/office/spreadsheetml/2009/9/main" objectType="Radio" firstButton="1" fmlaLink="'DB（Ⅱ）'!$D$11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firstButton="1" fmlaLink="'DB（Ⅱ）'!$C$11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CheckBox" fmlaLink="'DB（Ⅱ）'!$D$12" lockText="1" noThreeD="1"/>
</file>

<file path=xl/ctrlProps/ctrlProp36.xml><?xml version="1.0" encoding="utf-8"?>
<formControlPr xmlns="http://schemas.microsoft.com/office/spreadsheetml/2009/9/main" objectType="CheckBox" fmlaLink="'DB（Ⅱ）'!$M$12" lockText="1" noThreeD="1"/>
</file>

<file path=xl/ctrlProps/ctrlProp37.xml><?xml version="1.0" encoding="utf-8"?>
<formControlPr xmlns="http://schemas.microsoft.com/office/spreadsheetml/2009/9/main" objectType="CheckBox" fmlaLink="'DB（Ⅱ）'!$L$12" lockText="1" noThreeD="1"/>
</file>

<file path=xl/ctrlProps/ctrlProp38.xml><?xml version="1.0" encoding="utf-8"?>
<formControlPr xmlns="http://schemas.microsoft.com/office/spreadsheetml/2009/9/main" objectType="CheckBox" fmlaLink="'DB（Ⅱ）'!$K$12" lockText="1" noThreeD="1"/>
</file>

<file path=xl/ctrlProps/ctrlProp39.xml><?xml version="1.0" encoding="utf-8"?>
<formControlPr xmlns="http://schemas.microsoft.com/office/spreadsheetml/2009/9/main" objectType="CheckBox" checked="Checked" fmlaLink="'DB（Ⅱ）'!$J$12" lockText="1" noThreeD="1"/>
</file>

<file path=xl/ctrlProps/ctrlProp40.xml><?xml version="1.0" encoding="utf-8"?>
<formControlPr xmlns="http://schemas.microsoft.com/office/spreadsheetml/2009/9/main" objectType="CheckBox" fmlaLink="'DB（Ⅱ）'!$I$12" lockText="1" noThreeD="1"/>
</file>

<file path=xl/ctrlProps/ctrlProp41.xml><?xml version="1.0" encoding="utf-8"?>
<formControlPr xmlns="http://schemas.microsoft.com/office/spreadsheetml/2009/9/main" objectType="CheckBox" fmlaLink="'DB（Ⅱ）'!$H$12" lockText="1" noThreeD="1"/>
</file>

<file path=xl/ctrlProps/ctrlProp42.xml><?xml version="1.0" encoding="utf-8"?>
<formControlPr xmlns="http://schemas.microsoft.com/office/spreadsheetml/2009/9/main" objectType="CheckBox" fmlaLink="'DB（Ⅱ）'!$G$12" lockText="1" noThreeD="1"/>
</file>

<file path=xl/ctrlProps/ctrlProp43.xml><?xml version="1.0" encoding="utf-8"?>
<formControlPr xmlns="http://schemas.microsoft.com/office/spreadsheetml/2009/9/main" objectType="Radio" firstButton="1" fmlaLink="'DB（Ⅱ）'!$D$12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Radio" firstButton="1" fmlaLink="'DB（Ⅱ）'!$C$12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Radio" firstButton="1" fmlaLink="'DB（Ⅱ）'!$C$13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firstButton="1" fmlaLink="'DB（Ⅱ）'!$C$21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Radio" firstButton="1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Radio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Radio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Radio" checked="Checked" lockText="1" noThreeD="1"/>
</file>

<file path=xl/ctrlProps/ctrlProp70.xml><?xml version="1.0" encoding="utf-8"?>
<formControlPr xmlns="http://schemas.microsoft.com/office/spreadsheetml/2009/9/main" objectType="Radio" lockText="1" noThreeD="1"/>
</file>

<file path=xl/ctrlProps/ctrlProp71.xml><?xml version="1.0" encoding="utf-8"?>
<formControlPr xmlns="http://schemas.microsoft.com/office/spreadsheetml/2009/9/main" objectType="Radio" lockText="1" noThreeD="1"/>
</file>

<file path=xl/ctrlProps/ctrlProp72.xml><?xml version="1.0" encoding="utf-8"?>
<formControlPr xmlns="http://schemas.microsoft.com/office/spreadsheetml/2009/9/main" objectType="Radio" lockText="1" noThreeD="1"/>
</file>

<file path=xl/ctrlProps/ctrlProp73.xml><?xml version="1.0" encoding="utf-8"?>
<formControlPr xmlns="http://schemas.microsoft.com/office/spreadsheetml/2009/9/main" objectType="Radio" lockText="1" noThreeD="1"/>
</file>

<file path=xl/ctrlProps/ctrlProp74.xml><?xml version="1.0" encoding="utf-8"?>
<formControlPr xmlns="http://schemas.microsoft.com/office/spreadsheetml/2009/9/main" objectType="Radio" lockText="1" noThreeD="1"/>
</file>

<file path=xl/ctrlProps/ctrlProp75.xml><?xml version="1.0" encoding="utf-8"?>
<formControlPr xmlns="http://schemas.microsoft.com/office/spreadsheetml/2009/9/main" objectType="Radio" lockText="1" noThreeD="1"/>
</file>

<file path=xl/ctrlProps/ctrlProp76.xml><?xml version="1.0" encoding="utf-8"?>
<formControlPr xmlns="http://schemas.microsoft.com/office/spreadsheetml/2009/9/main" objectType="CheckBox" fmlaLink="'DB（Ⅱ）'!$D$22" lockText="1" noThreeD="1"/>
</file>

<file path=xl/ctrlProps/ctrlProp77.xml><?xml version="1.0" encoding="utf-8"?>
<formControlPr xmlns="http://schemas.microsoft.com/office/spreadsheetml/2009/9/main" objectType="CheckBox" fmlaLink="'DB（Ⅱ）'!$M$22" lockText="1" noThreeD="1"/>
</file>

<file path=xl/ctrlProps/ctrlProp78.xml><?xml version="1.0" encoding="utf-8"?>
<formControlPr xmlns="http://schemas.microsoft.com/office/spreadsheetml/2009/9/main" objectType="CheckBox" fmlaLink="'DB（Ⅱ）'!$L$22" lockText="1" noThreeD="1"/>
</file>

<file path=xl/ctrlProps/ctrlProp79.xml><?xml version="1.0" encoding="utf-8"?>
<formControlPr xmlns="http://schemas.microsoft.com/office/spreadsheetml/2009/9/main" objectType="CheckBox" fmlaLink="'DB（Ⅱ）'!$K$22" lockText="1" noThreeD="1"/>
</file>

<file path=xl/ctrlProps/ctrlProp80.xml><?xml version="1.0" encoding="utf-8"?>
<formControlPr xmlns="http://schemas.microsoft.com/office/spreadsheetml/2009/9/main" objectType="CheckBox" checked="Checked" fmlaLink="'DB（Ⅱ）'!$J$22" lockText="1" noThreeD="1"/>
</file>

<file path=xl/ctrlProps/ctrlProp81.xml><?xml version="1.0" encoding="utf-8"?>
<formControlPr xmlns="http://schemas.microsoft.com/office/spreadsheetml/2009/9/main" objectType="CheckBox" fmlaLink="'DB（Ⅱ）'!$I$22" lockText="1" noThreeD="1"/>
</file>

<file path=xl/ctrlProps/ctrlProp82.xml><?xml version="1.0" encoding="utf-8"?>
<formControlPr xmlns="http://schemas.microsoft.com/office/spreadsheetml/2009/9/main" objectType="CheckBox" fmlaLink="'DB（Ⅱ）'!$H$22" lockText="1" noThreeD="1"/>
</file>

<file path=xl/ctrlProps/ctrlProp83.xml><?xml version="1.0" encoding="utf-8"?>
<formControlPr xmlns="http://schemas.microsoft.com/office/spreadsheetml/2009/9/main" objectType="CheckBox" fmlaLink="'DB（Ⅱ）'!$G$22" lockText="1" noThreeD="1"/>
</file>

<file path=xl/ctrlProps/ctrlProp84.xml><?xml version="1.0" encoding="utf-8"?>
<formControlPr xmlns="http://schemas.microsoft.com/office/spreadsheetml/2009/9/main" objectType="Radio" firstButton="1" fmlaLink="'DB（Ⅱ）'!$D$22" lockText="1" noThreeD="1"/>
</file>

<file path=xl/ctrlProps/ctrlProp85.xml><?xml version="1.0" encoding="utf-8"?>
<formControlPr xmlns="http://schemas.microsoft.com/office/spreadsheetml/2009/9/main" objectType="Radio" lockText="1" noThreeD="1"/>
</file>

<file path=xl/ctrlProps/ctrlProp86.xml><?xml version="1.0" encoding="utf-8"?>
<formControlPr xmlns="http://schemas.microsoft.com/office/spreadsheetml/2009/9/main" objectType="Radio" firstButton="1" fmlaLink="'DB（Ⅱ）'!$C$22" lockText="1" noThreeD="1"/>
</file>

<file path=xl/ctrlProps/ctrlProp87.xml><?xml version="1.0" encoding="utf-8"?>
<formControlPr xmlns="http://schemas.microsoft.com/office/spreadsheetml/2009/9/main" objectType="Radio" lockText="1" noThreeD="1"/>
</file>

<file path=xl/ctrlProps/ctrlProp88.xml><?xml version="1.0" encoding="utf-8"?>
<formControlPr xmlns="http://schemas.microsoft.com/office/spreadsheetml/2009/9/main" objectType="Radio" lockText="1" noThreeD="1"/>
</file>

<file path=xl/ctrlProps/ctrlProp89.xml><?xml version="1.0" encoding="utf-8"?>
<formControlPr xmlns="http://schemas.microsoft.com/office/spreadsheetml/2009/9/main" objectType="Radio" lockText="1" noThreeD="1"/>
</file>

<file path=xl/ctrlProps/ctrlProp90.xml><?xml version="1.0" encoding="utf-8"?>
<formControlPr xmlns="http://schemas.microsoft.com/office/spreadsheetml/2009/9/main" objectType="Radio" firstButton="1" fmlaLink="'DB（Ⅱ）'!$C$30" lockText="1" noThreeD="1"/>
</file>

<file path=xl/ctrlProps/ctrlProp91.xml><?xml version="1.0" encoding="utf-8"?>
<formControlPr xmlns="http://schemas.microsoft.com/office/spreadsheetml/2009/9/main" objectType="Radio" lockText="1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Radio" firstButton="1" fmlaLink="'DB（Ⅱ）'!$C$24" lockText="1" noThreeD="1"/>
</file>

<file path=xl/ctrlProps/ctrlProp94.xml><?xml version="1.0" encoding="utf-8"?>
<formControlPr xmlns="http://schemas.microsoft.com/office/spreadsheetml/2009/9/main" objectType="Radio" lockText="1" noThreeD="1"/>
</file>

<file path=xl/ctrlProps/ctrlProp95.xml><?xml version="1.0" encoding="utf-8"?>
<formControlPr xmlns="http://schemas.microsoft.com/office/spreadsheetml/2009/9/main" objectType="Radio" lockText="1" noThreeD="1"/>
</file>

<file path=xl/ctrlProps/ctrlProp96.xml><?xml version="1.0" encoding="utf-8"?>
<formControlPr xmlns="http://schemas.microsoft.com/office/spreadsheetml/2009/9/main" objectType="Radio" lockText="1" noThreeD="1"/>
</file>

<file path=xl/ctrlProps/ctrlProp97.xml><?xml version="1.0" encoding="utf-8"?>
<formControlPr xmlns="http://schemas.microsoft.com/office/spreadsheetml/2009/9/main" objectType="Radio" lockText="1" noThreeD="1"/>
</file>

<file path=xl/ctrlProps/ctrlProp98.xml><?xml version="1.0" encoding="utf-8"?>
<formControlPr xmlns="http://schemas.microsoft.com/office/spreadsheetml/2009/9/main" objectType="Radio" lockText="1" noThreeD="1"/>
</file>

<file path=xl/ctrlProps/ctrlProp99.xml><?xml version="1.0" encoding="utf-8"?>
<formControlPr xmlns="http://schemas.microsoft.com/office/spreadsheetml/2009/9/main" objectType="Radio" lockText="1" noThreeD="1"/>
</file>

<file path=xl/ctrlProps/ctrlProp100.xml><?xml version="1.0" encoding="utf-8"?>
<formControlPr xmlns="http://schemas.microsoft.com/office/spreadsheetml/2009/9/main" objectType="Radio" lockText="1" noThreeD="1"/>
</file>

<file path=xl/ctrlProps/ctrlProp101.xml><?xml version="1.0" encoding="utf-8"?>
<formControlPr xmlns="http://schemas.microsoft.com/office/spreadsheetml/2009/9/main" objectType="Radio" lockText="1" noThreeD="1"/>
</file>

<file path=xl/ctrlProps/ctrlProp102.xml><?xml version="1.0" encoding="utf-8"?>
<formControlPr xmlns="http://schemas.microsoft.com/office/spreadsheetml/2009/9/main" objectType="Radio" lockText="1" noThreeD="1"/>
</file>

<file path=xl/ctrlProps/ctrlProp103.xml><?xml version="1.0" encoding="utf-8"?>
<formControlPr xmlns="http://schemas.microsoft.com/office/spreadsheetml/2009/9/main" objectType="Radio" lockText="1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Radio" lockText="1" noThreeD="1"/>
</file>

<file path=xl/ctrlProps/ctrlProp106.xml><?xml version="1.0" encoding="utf-8"?>
<formControlPr xmlns="http://schemas.microsoft.com/office/spreadsheetml/2009/9/main" objectType="Radio" lockText="1" noThreeD="1"/>
</file>

<file path=xl/ctrlProps/ctrlProp107.xml><?xml version="1.0" encoding="utf-8"?>
<formControlPr xmlns="http://schemas.microsoft.com/office/spreadsheetml/2009/9/main" objectType="Radio" lockText="1" noThreeD="1"/>
</file>

<file path=xl/ctrlProps/ctrlProp108.xml><?xml version="1.0" encoding="utf-8"?>
<formControlPr xmlns="http://schemas.microsoft.com/office/spreadsheetml/2009/9/main" objectType="Radio" lockText="1" noThreeD="1"/>
</file>

<file path=xl/ctrlProps/ctrlProp109.xml><?xml version="1.0" encoding="utf-8"?>
<formControlPr xmlns="http://schemas.microsoft.com/office/spreadsheetml/2009/9/main" objectType="Radio" lockText="1" noThreeD="1"/>
</file>

<file path=xl/ctrlProps/ctrlProp110.xml><?xml version="1.0" encoding="utf-8"?>
<formControlPr xmlns="http://schemas.microsoft.com/office/spreadsheetml/2009/9/main" objectType="Radio" lockText="1" noThreeD="1"/>
</file>

<file path=xl/ctrlProps/ctrlProp111.xml><?xml version="1.0" encoding="utf-8"?>
<formControlPr xmlns="http://schemas.microsoft.com/office/spreadsheetml/2009/9/main" objectType="Radio" lockText="1" noThreeD="1"/>
</file>

<file path=xl/ctrlProps/ctrlProp112.xml><?xml version="1.0" encoding="utf-8"?>
<formControlPr xmlns="http://schemas.microsoft.com/office/spreadsheetml/2009/9/main" objectType="Radio" lockText="1" noThreeD="1"/>
</file>

<file path=xl/ctrlProps/ctrlProp113.xml><?xml version="1.0" encoding="utf-8"?>
<formControlPr xmlns="http://schemas.microsoft.com/office/spreadsheetml/2009/9/main" objectType="Radio" lockText="1" noThreeD="1"/>
</file>

<file path=xl/ctrlProps/ctrlProp114.xml><?xml version="1.0" encoding="utf-8"?>
<formControlPr xmlns="http://schemas.microsoft.com/office/spreadsheetml/2009/9/main" objectType="Radio" lockText="1" noThreeD="1"/>
</file>

<file path=xl/ctrlProps/ctrlProp115.xml><?xml version="1.0" encoding="utf-8"?>
<formControlPr xmlns="http://schemas.microsoft.com/office/spreadsheetml/2009/9/main" objectType="Radio" lockText="1" noThreeD="1"/>
</file>

<file path=xl/ctrlProps/ctrlProp116.xml><?xml version="1.0" encoding="utf-8"?>
<formControlPr xmlns="http://schemas.microsoft.com/office/spreadsheetml/2009/9/main" objectType="Radio" lockText="1" noThreeD="1"/>
</file>

<file path=xl/ctrlProps/ctrlProp117.xml><?xml version="1.0" encoding="utf-8"?>
<formControlPr xmlns="http://schemas.microsoft.com/office/spreadsheetml/2009/9/main" objectType="Radio" lockText="1" noThreeD="1"/>
</file>

<file path=xl/ctrlProps/ctrlProp118.xml><?xml version="1.0" encoding="utf-8"?>
<formControlPr xmlns="http://schemas.microsoft.com/office/spreadsheetml/2009/9/main" objectType="Radio" lockText="1" noThreeD="1"/>
</file>

<file path=xl/ctrlProps/ctrlProp119.xml><?xml version="1.0" encoding="utf-8"?>
<formControlPr xmlns="http://schemas.microsoft.com/office/spreadsheetml/2009/9/main" objectType="Radio" lockText="1" noThreeD="1"/>
</file>

<file path=xl/ctrlProps/ctrlProp120.xml><?xml version="1.0" encoding="utf-8"?>
<formControlPr xmlns="http://schemas.microsoft.com/office/spreadsheetml/2009/9/main" objectType="Radio" lockText="1" noThreeD="1"/>
</file>

<file path=xl/ctrlProps/ctrlProp121.xml><?xml version="1.0" encoding="utf-8"?>
<formControlPr xmlns="http://schemas.microsoft.com/office/spreadsheetml/2009/9/main" objectType="Radio" lockText="1" noThreeD="1"/>
</file>

<file path=xl/ctrlProps/ctrlProp122.xml><?xml version="1.0" encoding="utf-8"?>
<formControlPr xmlns="http://schemas.microsoft.com/office/spreadsheetml/2009/9/main" objectType="Radio" lockText="1" noThreeD="1"/>
</file>

<file path=xl/ctrlProps/ctrlProp123.xml><?xml version="1.0" encoding="utf-8"?>
<formControlPr xmlns="http://schemas.microsoft.com/office/spreadsheetml/2009/9/main" objectType="Radio" lockText="1" noThreeD="1"/>
</file>

<file path=xl/ctrlProps/ctrlProp124.xml><?xml version="1.0" encoding="utf-8"?>
<formControlPr xmlns="http://schemas.microsoft.com/office/spreadsheetml/2009/9/main" objectType="Radio" lockText="1" noThreeD="1"/>
</file>

<file path=xl/ctrlProps/ctrlProp125.xml><?xml version="1.0" encoding="utf-8"?>
<formControlPr xmlns="http://schemas.microsoft.com/office/spreadsheetml/2009/9/main" objectType="Radio" lockText="1" noThreeD="1"/>
</file>

<file path=xl/ctrlProps/ctrlProp126.xml><?xml version="1.0" encoding="utf-8"?>
<formControlPr xmlns="http://schemas.microsoft.com/office/spreadsheetml/2009/9/main" objectType="Radio" lockText="1" noThreeD="1"/>
</file>

<file path=xl/ctrlProps/ctrlProp127.xml><?xml version="1.0" encoding="utf-8"?>
<formControlPr xmlns="http://schemas.microsoft.com/office/spreadsheetml/2009/9/main" objectType="Radio" lockText="1" noThreeD="1"/>
</file>

<file path=xl/ctrlProps/ctrlProp128.xml><?xml version="1.0" encoding="utf-8"?>
<formControlPr xmlns="http://schemas.microsoft.com/office/spreadsheetml/2009/9/main" objectType="Radio" lockText="1" noThreeD="1"/>
</file>

<file path=xl/ctrlProps/ctrlProp129.xml><?xml version="1.0" encoding="utf-8"?>
<formControlPr xmlns="http://schemas.microsoft.com/office/spreadsheetml/2009/9/main" objectType="Radio" lockText="1" noThreeD="1"/>
</file>

<file path=xl/ctrlProps/ctrlProp130.xml><?xml version="1.0" encoding="utf-8"?>
<formControlPr xmlns="http://schemas.microsoft.com/office/spreadsheetml/2009/9/main" objectType="Radio" lockText="1" noThreeD="1"/>
</file>

<file path=xl/ctrlProps/ctrlProp131.xml><?xml version="1.0" encoding="utf-8"?>
<formControlPr xmlns="http://schemas.microsoft.com/office/spreadsheetml/2009/9/main" objectType="Radio" lockText="1" noThreeD="1"/>
</file>

<file path=xl/ctrlProps/ctrlProp132.xml><?xml version="1.0" encoding="utf-8"?>
<formControlPr xmlns="http://schemas.microsoft.com/office/spreadsheetml/2009/9/main" objectType="Radio" lockText="1" noThreeD="1"/>
</file>

<file path=xl/ctrlProps/ctrlProp133.xml><?xml version="1.0" encoding="utf-8"?>
<formControlPr xmlns="http://schemas.microsoft.com/office/spreadsheetml/2009/9/main" objectType="Radio" lockText="1" noThreeD="1"/>
</file>

<file path=xl/ctrlProps/ctrlProp134.xml><?xml version="1.0" encoding="utf-8"?>
<formControlPr xmlns="http://schemas.microsoft.com/office/spreadsheetml/2009/9/main" objectType="Radio" lockText="1" noThreeD="1"/>
</file>

<file path=xl/ctrlProps/ctrlProp135.xml><?xml version="1.0" encoding="utf-8"?>
<formControlPr xmlns="http://schemas.microsoft.com/office/spreadsheetml/2009/9/main" objectType="CheckBox" fmlaLink="'DB（Ⅱ）'!$M$38" lockText="1" noThreeD="1"/>
</file>

<file path=xl/ctrlProps/ctrlProp136.xml><?xml version="1.0" encoding="utf-8"?>
<formControlPr xmlns="http://schemas.microsoft.com/office/spreadsheetml/2009/9/main" objectType="CheckBox" fmlaLink="'DB（Ⅱ）'!$L$38" lockText="1" noThreeD="1"/>
</file>

<file path=xl/ctrlProps/ctrlProp137.xml><?xml version="1.0" encoding="utf-8"?>
<formControlPr xmlns="http://schemas.microsoft.com/office/spreadsheetml/2009/9/main" objectType="CheckBox" fmlaLink="'DB（Ⅱ）'!$K$38" lockText="1" noThreeD="1"/>
</file>

<file path=xl/ctrlProps/ctrlProp138.xml><?xml version="1.0" encoding="utf-8"?>
<formControlPr xmlns="http://schemas.microsoft.com/office/spreadsheetml/2009/9/main" objectType="CheckBox" checked="Checked" fmlaLink="'DB（Ⅱ）'!$J$38" lockText="1" noThreeD="1"/>
</file>

<file path=xl/ctrlProps/ctrlProp139.xml><?xml version="1.0" encoding="utf-8"?>
<formControlPr xmlns="http://schemas.microsoft.com/office/spreadsheetml/2009/9/main" objectType="CheckBox" fmlaLink="'DB（Ⅱ）'!$I$38" lockText="1" noThreeD="1"/>
</file>

<file path=xl/ctrlProps/ctrlProp140.xml><?xml version="1.0" encoding="utf-8"?>
<formControlPr xmlns="http://schemas.microsoft.com/office/spreadsheetml/2009/9/main" objectType="CheckBox" fmlaLink="'DB（Ⅱ）'!$H$38" lockText="1" noThreeD="1"/>
</file>

<file path=xl/ctrlProps/ctrlProp141.xml><?xml version="1.0" encoding="utf-8"?>
<formControlPr xmlns="http://schemas.microsoft.com/office/spreadsheetml/2009/9/main" objectType="CheckBox" fmlaLink="'DB（Ⅱ）'!$G$38" lockText="1" noThreeD="1"/>
</file>

<file path=xl/ctrlProps/ctrlProp142.xml><?xml version="1.0" encoding="utf-8"?>
<formControlPr xmlns="http://schemas.microsoft.com/office/spreadsheetml/2009/9/main" objectType="Radio" firstButton="1" fmlaLink="'DB（Ⅱ）'!$E$38" lockText="1" noThreeD="1"/>
</file>

<file path=xl/ctrlProps/ctrlProp143.xml><?xml version="1.0" encoding="utf-8"?>
<formControlPr xmlns="http://schemas.microsoft.com/office/spreadsheetml/2009/9/main" objectType="Radio" firstButton="1" fmlaLink="'DB（Ⅱ）'!$D$38" lockText="1" noThreeD="1"/>
</file>

<file path=xl/ctrlProps/ctrlProp144.xml><?xml version="1.0" encoding="utf-8"?>
<formControlPr xmlns="http://schemas.microsoft.com/office/spreadsheetml/2009/9/main" objectType="Radio" firstButton="1" fmlaLink="'DB（Ⅱ）'!$C$38" lockText="1" noThreeD="1"/>
</file>

<file path=xl/ctrlProps/ctrlProp145.xml><?xml version="1.0" encoding="utf-8"?>
<formControlPr xmlns="http://schemas.microsoft.com/office/spreadsheetml/2009/9/main" objectType="Radio" lockText="1" noThreeD="1"/>
</file>

<file path=xl/ctrlProps/ctrlProp146.xml><?xml version="1.0" encoding="utf-8"?>
<formControlPr xmlns="http://schemas.microsoft.com/office/spreadsheetml/2009/9/main" objectType="Radio" lockText="1" noThreeD="1"/>
</file>

<file path=xl/ctrlProps/ctrlProp147.xml><?xml version="1.0" encoding="utf-8"?>
<formControlPr xmlns="http://schemas.microsoft.com/office/spreadsheetml/2009/9/main" objectType="Radio" lockText="1" noThreeD="1"/>
</file>

<file path=xl/ctrlProps/ctrlProp148.xml><?xml version="1.0" encoding="utf-8"?>
<formControlPr xmlns="http://schemas.microsoft.com/office/spreadsheetml/2009/9/main" objectType="Radio" firstButton="1" fmlaLink="'DB（Ⅱ）'!$C$39" lockText="1" noThreeD="1"/>
</file>

<file path=xl/ctrlProps/ctrlProp149.xml><?xml version="1.0" encoding="utf-8"?>
<formControlPr xmlns="http://schemas.microsoft.com/office/spreadsheetml/2009/9/main" objectType="Radio" lockText="1" noThreeD="1"/>
</file>

<file path=xl/ctrlProps/ctrlProp150.xml><?xml version="1.0" encoding="utf-8"?>
<formControlPr xmlns="http://schemas.microsoft.com/office/spreadsheetml/2009/9/main" objectType="Radio" lockText="1" noThreeD="1"/>
</file>

<file path=xl/ctrlProps/ctrlProp151.xml><?xml version="1.0" encoding="utf-8"?>
<formControlPr xmlns="http://schemas.microsoft.com/office/spreadsheetml/2009/9/main" objectType="Radio" lockText="1" noThreeD="1"/>
</file>

<file path=xl/ctrlProps/ctrlProp152.xml><?xml version="1.0" encoding="utf-8"?>
<formControlPr xmlns="http://schemas.microsoft.com/office/spreadsheetml/2009/9/main" objectType="Radio" lockText="1" noThreeD="1"/>
</file>

<file path=xl/ctrlProps/ctrlProp153.xml><?xml version="1.0" encoding="utf-8"?>
<formControlPr xmlns="http://schemas.microsoft.com/office/spreadsheetml/2009/9/main" objectType="Radio" lockText="1" noThreeD="1"/>
</file>

<file path=xl/ctrlProps/ctrlProp154.xml><?xml version="1.0" encoding="utf-8"?>
<formControlPr xmlns="http://schemas.microsoft.com/office/spreadsheetml/2009/9/main" objectType="Radio" firstButton="1" fmlaLink="'DB（Ⅱ）'!$C$41" lockText="1" noThreeD="1"/>
</file>

<file path=xl/ctrlProps/ctrlProp155.xml><?xml version="1.0" encoding="utf-8"?>
<formControlPr xmlns="http://schemas.microsoft.com/office/spreadsheetml/2009/9/main" objectType="Radio" lockText="1" noThreeD="1"/>
</file>

<file path=xl/ctrlProps/ctrlProp156.xml><?xml version="1.0" encoding="utf-8"?>
<formControlPr xmlns="http://schemas.microsoft.com/office/spreadsheetml/2009/9/main" objectType="Radio" lockText="1" noThreeD="1"/>
</file>

<file path=xl/ctrlProps/ctrlProp157.xml><?xml version="1.0" encoding="utf-8"?>
<formControlPr xmlns="http://schemas.microsoft.com/office/spreadsheetml/2009/9/main" objectType="CheckBox" fmlaLink="'DB（Ⅱ）'!$M$42" lockText="1" noThreeD="1"/>
</file>

<file path=xl/ctrlProps/ctrlProp158.xml><?xml version="1.0" encoding="utf-8"?>
<formControlPr xmlns="http://schemas.microsoft.com/office/spreadsheetml/2009/9/main" objectType="CheckBox" fmlaLink="'DB（Ⅱ）'!$L$42" lockText="1" noThreeD="1"/>
</file>

<file path=xl/ctrlProps/ctrlProp159.xml><?xml version="1.0" encoding="utf-8"?>
<formControlPr xmlns="http://schemas.microsoft.com/office/spreadsheetml/2009/9/main" objectType="CheckBox" fmlaLink="'DB（Ⅱ）'!$K$42" lockText="1" noThreeD="1"/>
</file>

<file path=xl/ctrlProps/ctrlProp160.xml><?xml version="1.0" encoding="utf-8"?>
<formControlPr xmlns="http://schemas.microsoft.com/office/spreadsheetml/2009/9/main" objectType="CheckBox" checked="Checked" fmlaLink="'DB（Ⅱ）'!$J$42" lockText="1" noThreeD="1"/>
</file>

<file path=xl/ctrlProps/ctrlProp161.xml><?xml version="1.0" encoding="utf-8"?>
<formControlPr xmlns="http://schemas.microsoft.com/office/spreadsheetml/2009/9/main" objectType="CheckBox" fmlaLink="'DB（Ⅱ）'!$I$42" lockText="1" noThreeD="1"/>
</file>

<file path=xl/ctrlProps/ctrlProp162.xml><?xml version="1.0" encoding="utf-8"?>
<formControlPr xmlns="http://schemas.microsoft.com/office/spreadsheetml/2009/9/main" objectType="CheckBox" fmlaLink="'DB（Ⅱ）'!$H$42" lockText="1" noThreeD="1"/>
</file>

<file path=xl/ctrlProps/ctrlProp163.xml><?xml version="1.0" encoding="utf-8"?>
<formControlPr xmlns="http://schemas.microsoft.com/office/spreadsheetml/2009/9/main" objectType="CheckBox" fmlaLink="'DB（Ⅱ）'!$G$42" lockText="1" noThreeD="1"/>
</file>

<file path=xl/ctrlProps/ctrlProp164.xml><?xml version="1.0" encoding="utf-8"?>
<formControlPr xmlns="http://schemas.microsoft.com/office/spreadsheetml/2009/9/main" objectType="Radio" firstButton="1" fmlaLink="'DB（Ⅱ）'!$E$42" lockText="1" noThreeD="1"/>
</file>

<file path=xl/ctrlProps/ctrlProp165.xml><?xml version="1.0" encoding="utf-8"?>
<formControlPr xmlns="http://schemas.microsoft.com/office/spreadsheetml/2009/9/main" objectType="Radio" firstButton="1" fmlaLink="'DB（Ⅱ）'!$D$42" lockText="1" noThreeD="1"/>
</file>

<file path=xl/ctrlProps/ctrlProp166.xml><?xml version="1.0" encoding="utf-8"?>
<formControlPr xmlns="http://schemas.microsoft.com/office/spreadsheetml/2009/9/main" objectType="Radio" firstButton="1" fmlaLink="'DB（Ⅱ）'!$C$42" lockText="1" noThreeD="1"/>
</file>

<file path=xl/ctrlProps/ctrlProp167.xml><?xml version="1.0" encoding="utf-8"?>
<formControlPr xmlns="http://schemas.microsoft.com/office/spreadsheetml/2009/9/main" objectType="Radio" lockText="1" noThreeD="1"/>
</file>

<file path=xl/ctrlProps/ctrlProp168.xml><?xml version="1.0" encoding="utf-8"?>
<formControlPr xmlns="http://schemas.microsoft.com/office/spreadsheetml/2009/9/main" objectType="Radio" lockText="1" noThreeD="1"/>
</file>

<file path=xl/ctrlProps/ctrlProp169.xml><?xml version="1.0" encoding="utf-8"?>
<formControlPr xmlns="http://schemas.microsoft.com/office/spreadsheetml/2009/9/main" objectType="Radio" lockText="1" noThreeD="1"/>
</file>

<file path=xl/ctrlProps/ctrlProp170.xml><?xml version="1.0" encoding="utf-8"?>
<formControlPr xmlns="http://schemas.microsoft.com/office/spreadsheetml/2009/9/main" objectType="Radio" firstButton="1" fmlaLink="'DB（Ⅱ）'!$D$43" lockText="1" noThreeD="1"/>
</file>

<file path=xl/ctrlProps/ctrlProp171.xml><?xml version="1.0" encoding="utf-8"?>
<formControlPr xmlns="http://schemas.microsoft.com/office/spreadsheetml/2009/9/main" objectType="Radio" checked="Checked" lockText="1" noThreeD="1"/>
</file>

<file path=xl/ctrlProps/ctrlProp172.xml><?xml version="1.0" encoding="utf-8"?>
<formControlPr xmlns="http://schemas.microsoft.com/office/spreadsheetml/2009/9/main" objectType="Radio" lockText="1" noThreeD="1"/>
</file>

<file path=xl/ctrlProps/ctrlProp173.xml><?xml version="1.0" encoding="utf-8"?>
<formControlPr xmlns="http://schemas.microsoft.com/office/spreadsheetml/2009/9/main" objectType="Radio" lockText="1" noThreeD="1"/>
</file>

<file path=xl/ctrlProps/ctrlProp174.xml><?xml version="1.0" encoding="utf-8"?>
<formControlPr xmlns="http://schemas.microsoft.com/office/spreadsheetml/2009/9/main" objectType="Radio" lockText="1" noThreeD="1"/>
</file>

<file path=xl/ctrlProps/ctrlProp175.xml><?xml version="1.0" encoding="utf-8"?>
<formControlPr xmlns="http://schemas.microsoft.com/office/spreadsheetml/2009/9/main" objectType="Radio" lockText="1" noThreeD="1"/>
</file>

<file path=xl/ctrlProps/ctrlProp176.xml><?xml version="1.0" encoding="utf-8"?>
<formControlPr xmlns="http://schemas.microsoft.com/office/spreadsheetml/2009/9/main" objectType="GBox" noThreeD="1"/>
</file>

<file path=xl/ctrlProps/ctrlProp177.xml><?xml version="1.0" encoding="utf-8"?>
<formControlPr xmlns="http://schemas.microsoft.com/office/spreadsheetml/2009/9/main" objectType="GBox" noThreeD="1"/>
</file>

<file path=xl/ctrlProps/ctrlProp178.xml><?xml version="1.0" encoding="utf-8"?>
<formControlPr xmlns="http://schemas.microsoft.com/office/spreadsheetml/2009/9/main" objectType="GBox" noThreeD="1"/>
</file>

<file path=xl/ctrlProps/ctrlProp179.xml><?xml version="1.0" encoding="utf-8"?>
<formControlPr xmlns="http://schemas.microsoft.com/office/spreadsheetml/2009/9/main" objectType="GBox" noThreeD="1"/>
</file>

<file path=xl/ctrlProps/ctrlProp180.xml><?xml version="1.0" encoding="utf-8"?>
<formControlPr xmlns="http://schemas.microsoft.com/office/spreadsheetml/2009/9/main" objectType="GBox" noThreeD="1"/>
</file>

<file path=xl/ctrlProps/ctrlProp181.xml><?xml version="1.0" encoding="utf-8"?>
<formControlPr xmlns="http://schemas.microsoft.com/office/spreadsheetml/2009/9/main" objectType="GBox" noThreeD="1"/>
</file>

<file path=xl/ctrlProps/ctrlProp182.xml><?xml version="1.0" encoding="utf-8"?>
<formControlPr xmlns="http://schemas.microsoft.com/office/spreadsheetml/2009/9/main" objectType="GBox" noThreeD="1"/>
</file>

<file path=xl/ctrlProps/ctrlProp183.xml><?xml version="1.0" encoding="utf-8"?>
<formControlPr xmlns="http://schemas.microsoft.com/office/spreadsheetml/2009/9/main" objectType="GBox" noThreeD="1"/>
</file>

<file path=xl/ctrlProps/ctrlProp184.xml><?xml version="1.0" encoding="utf-8"?>
<formControlPr xmlns="http://schemas.microsoft.com/office/spreadsheetml/2009/9/main" objectType="GBox" noThreeD="1"/>
</file>

<file path=xl/ctrlProps/ctrlProp185.xml><?xml version="1.0" encoding="utf-8"?>
<formControlPr xmlns="http://schemas.microsoft.com/office/spreadsheetml/2009/9/main" objectType="GBox" noThreeD="1"/>
</file>

<file path=xl/ctrlProps/ctrlProp186.xml><?xml version="1.0" encoding="utf-8"?>
<formControlPr xmlns="http://schemas.microsoft.com/office/spreadsheetml/2009/9/main" objectType="GBox" noThreeD="1"/>
</file>

<file path=xl/ctrlProps/ctrlProp187.xml><?xml version="1.0" encoding="utf-8"?>
<formControlPr xmlns="http://schemas.microsoft.com/office/spreadsheetml/2009/9/main" objectType="GBox" noThreeD="1"/>
</file>

<file path=xl/ctrlProps/ctrlProp188.xml><?xml version="1.0" encoding="utf-8"?>
<formControlPr xmlns="http://schemas.microsoft.com/office/spreadsheetml/2009/9/main" objectType="GBox" noThreeD="1"/>
</file>

<file path=xl/ctrlProps/ctrlProp189.xml><?xml version="1.0" encoding="utf-8"?>
<formControlPr xmlns="http://schemas.microsoft.com/office/spreadsheetml/2009/9/main" objectType="GBox" noThreeD="1"/>
</file>

<file path=xl/ctrlProps/ctrlProp190.xml><?xml version="1.0" encoding="utf-8"?>
<formControlPr xmlns="http://schemas.microsoft.com/office/spreadsheetml/2009/9/main" objectType="GBox" noThreeD="1"/>
</file>

<file path=xl/ctrlProps/ctrlProp191.xml><?xml version="1.0" encoding="utf-8"?>
<formControlPr xmlns="http://schemas.microsoft.com/office/spreadsheetml/2009/9/main" objectType="GBox" noThreeD="1"/>
</file>

<file path=xl/ctrlProps/ctrlProp192.xml><?xml version="1.0" encoding="utf-8"?>
<formControlPr xmlns="http://schemas.microsoft.com/office/spreadsheetml/2009/9/main" objectType="GBox" noThreeD="1"/>
</file>

<file path=xl/ctrlProps/ctrlProp193.xml><?xml version="1.0" encoding="utf-8"?>
<formControlPr xmlns="http://schemas.microsoft.com/office/spreadsheetml/2009/9/main" objectType="GBox" noThreeD="1"/>
</file>

<file path=xl/ctrlProps/ctrlProp194.xml><?xml version="1.0" encoding="utf-8"?>
<formControlPr xmlns="http://schemas.microsoft.com/office/spreadsheetml/2009/9/main" objectType="GBox" noThreeD="1"/>
</file>

<file path=xl/ctrlProps/ctrlProp195.xml><?xml version="1.0" encoding="utf-8"?>
<formControlPr xmlns="http://schemas.microsoft.com/office/spreadsheetml/2009/9/main" objectType="GBox" noThreeD="1"/>
</file>

<file path=xl/ctrlProps/ctrlProp196.xml><?xml version="1.0" encoding="utf-8"?>
<formControlPr xmlns="http://schemas.microsoft.com/office/spreadsheetml/2009/9/main" objectType="GBox" noThreeD="1"/>
</file>

<file path=xl/ctrlProps/ctrlProp197.xml><?xml version="1.0" encoding="utf-8"?>
<formControlPr xmlns="http://schemas.microsoft.com/office/spreadsheetml/2009/9/main" objectType="GBox" noThreeD="1"/>
</file>

<file path=xl/ctrlProps/ctrlProp198.xml><?xml version="1.0" encoding="utf-8"?>
<formControlPr xmlns="http://schemas.microsoft.com/office/spreadsheetml/2009/9/main" objectType="GBox" noThreeD="1"/>
</file>

<file path=xl/ctrlProps/ctrlProp199.xml><?xml version="1.0" encoding="utf-8"?>
<formControlPr xmlns="http://schemas.microsoft.com/office/spreadsheetml/2009/9/main" objectType="GBox" noThreeD="1"/>
</file>

<file path=xl/ctrlProps/ctrlProp200.xml><?xml version="1.0" encoding="utf-8"?>
<formControlPr xmlns="http://schemas.microsoft.com/office/spreadsheetml/2009/9/main" objectType="GBox" noThreeD="1"/>
</file>

<file path=xl/ctrlProps/ctrlProp201.xml><?xml version="1.0" encoding="utf-8"?>
<formControlPr xmlns="http://schemas.microsoft.com/office/spreadsheetml/2009/9/main" objectType="GBox" noThreeD="1"/>
</file>

<file path=xl/ctrlProps/ctrlProp202.xml><?xml version="1.0" encoding="utf-8"?>
<formControlPr xmlns="http://schemas.microsoft.com/office/spreadsheetml/2009/9/main" objectType="GBox" noThreeD="1"/>
</file>

<file path=xl/ctrlProps/ctrlProp203.xml><?xml version="1.0" encoding="utf-8"?>
<formControlPr xmlns="http://schemas.microsoft.com/office/spreadsheetml/2009/9/main" objectType="GBox" noThreeD="1"/>
</file>

<file path=xl/ctrlProps/ctrlProp204.xml><?xml version="1.0" encoding="utf-8"?>
<formControlPr xmlns="http://schemas.microsoft.com/office/spreadsheetml/2009/9/main" objectType="GBox" noThreeD="1"/>
</file>

<file path=xl/ctrlProps/ctrlProp205.xml><?xml version="1.0" encoding="utf-8"?>
<formControlPr xmlns="http://schemas.microsoft.com/office/spreadsheetml/2009/9/main" objectType="GBox" noThreeD="1"/>
</file>

<file path=xl/ctrlProps/ctrlProp206.xml><?xml version="1.0" encoding="utf-8"?>
<formControlPr xmlns="http://schemas.microsoft.com/office/spreadsheetml/2009/9/main" objectType="GBox" noThreeD="1"/>
</file>

<file path=xl/ctrlProps/ctrlProp207.xml><?xml version="1.0" encoding="utf-8"?>
<formControlPr xmlns="http://schemas.microsoft.com/office/spreadsheetml/2009/9/main" objectType="GBox" noThreeD="1"/>
</file>

<file path=xl/ctrlProps/ctrlProp208.xml><?xml version="1.0" encoding="utf-8"?>
<formControlPr xmlns="http://schemas.microsoft.com/office/spreadsheetml/2009/9/main" objectType="GBox" noThreeD="1"/>
</file>

<file path=xl/ctrlProps/ctrlProp209.xml><?xml version="1.0" encoding="utf-8"?>
<formControlPr xmlns="http://schemas.microsoft.com/office/spreadsheetml/2009/9/main" objectType="GBox" noThreeD="1"/>
</file>

<file path=xl/ctrlProps/ctrlProp210.xml><?xml version="1.0" encoding="utf-8"?>
<formControlPr xmlns="http://schemas.microsoft.com/office/spreadsheetml/2009/9/main" objectType="GBox" noThreeD="1"/>
</file>

<file path=xl/ctrlProps/ctrlProp211.xml><?xml version="1.0" encoding="utf-8"?>
<formControlPr xmlns="http://schemas.microsoft.com/office/spreadsheetml/2009/9/main" objectType="GBox" noThreeD="1"/>
</file>

<file path=xl/ctrlProps/ctrlProp212.xml><?xml version="1.0" encoding="utf-8"?>
<formControlPr xmlns="http://schemas.microsoft.com/office/spreadsheetml/2009/9/main" objectType="GBox" noThreeD="1"/>
</file>

<file path=xl/ctrlProps/ctrlProp213.xml><?xml version="1.0" encoding="utf-8"?>
<formControlPr xmlns="http://schemas.microsoft.com/office/spreadsheetml/2009/9/main" objectType="GBox" noThreeD="1"/>
</file>

<file path=xl/ctrlProps/ctrlProp214.xml><?xml version="1.0" encoding="utf-8"?>
<formControlPr xmlns="http://schemas.microsoft.com/office/spreadsheetml/2009/9/main" objectType="GBox" noThreeD="1"/>
</file>

<file path=xl/ctrlProps/ctrlProp215.xml><?xml version="1.0" encoding="utf-8"?>
<formControlPr xmlns="http://schemas.microsoft.com/office/spreadsheetml/2009/9/main" objectType="GBox" noThreeD="1"/>
</file>

<file path=xl/ctrlProps/ctrlProp216.xml><?xml version="1.0" encoding="utf-8"?>
<formControlPr xmlns="http://schemas.microsoft.com/office/spreadsheetml/2009/9/main" objectType="GBox" noThreeD="1"/>
</file>

<file path=xl/ctrlProps/ctrlProp217.xml><?xml version="1.0" encoding="utf-8"?>
<formControlPr xmlns="http://schemas.microsoft.com/office/spreadsheetml/2009/9/main" objectType="GBox" noThreeD="1"/>
</file>

<file path=xl/ctrlProps/ctrlProp218.xml><?xml version="1.0" encoding="utf-8"?>
<formControlPr xmlns="http://schemas.microsoft.com/office/spreadsheetml/2009/9/main" objectType="GBox" noThreeD="1"/>
</file>

<file path=xl/ctrlProps/ctrlProp219.xml><?xml version="1.0" encoding="utf-8"?>
<formControlPr xmlns="http://schemas.microsoft.com/office/spreadsheetml/2009/9/main" objectType="GBox" noThreeD="1"/>
</file>

<file path=xl/ctrlProps/ctrlProp220.xml><?xml version="1.0" encoding="utf-8"?>
<formControlPr xmlns="http://schemas.microsoft.com/office/spreadsheetml/2009/9/main" objectType="GBox" noThreeD="1"/>
</file>

<file path=xl/ctrlProps/ctrlProp221.xml><?xml version="1.0" encoding="utf-8"?>
<formControlPr xmlns="http://schemas.microsoft.com/office/spreadsheetml/2009/9/main" objectType="GBox" noThreeD="1"/>
</file>

<file path=xl/ctrlProps/ctrlProp222.xml><?xml version="1.0" encoding="utf-8"?>
<formControlPr xmlns="http://schemas.microsoft.com/office/spreadsheetml/2009/9/main" objectType="GBox" noThreeD="1"/>
</file>

<file path=xl/ctrlProps/ctrlProp223.xml><?xml version="1.0" encoding="utf-8"?>
<formControlPr xmlns="http://schemas.microsoft.com/office/spreadsheetml/2009/9/main" objectType="GBox" noThreeD="1"/>
</file>

<file path=xl/ctrlProps/ctrlProp224.xml><?xml version="1.0" encoding="utf-8"?>
<formControlPr xmlns="http://schemas.microsoft.com/office/spreadsheetml/2009/9/main" objectType="GBox" noThreeD="1"/>
</file>

<file path=xl/ctrlProps/ctrlProp225.xml><?xml version="1.0" encoding="utf-8"?>
<formControlPr xmlns="http://schemas.microsoft.com/office/spreadsheetml/2009/9/main" objectType="GBox" noThreeD="1"/>
</file>

<file path=xl/ctrlProps/ctrlProp226.xml><?xml version="1.0" encoding="utf-8"?>
<formControlPr xmlns="http://schemas.microsoft.com/office/spreadsheetml/2009/9/main" objectType="GBox" noThreeD="1"/>
</file>

<file path=xl/ctrlProps/ctrlProp227.xml><?xml version="1.0" encoding="utf-8"?>
<formControlPr xmlns="http://schemas.microsoft.com/office/spreadsheetml/2009/9/main" objectType="GBox" noThreeD="1"/>
</file>

<file path=xl/ctrlProps/ctrlProp228.xml><?xml version="1.0" encoding="utf-8"?>
<formControlPr xmlns="http://schemas.microsoft.com/office/spreadsheetml/2009/9/main" objectType="GBox" noThreeD="1"/>
</file>

<file path=xl/ctrlProps/ctrlProp229.xml><?xml version="1.0" encoding="utf-8"?>
<formControlPr xmlns="http://schemas.microsoft.com/office/spreadsheetml/2009/9/main" objectType="GBox" noThreeD="1"/>
</file>

<file path=xl/ctrlProps/ctrlProp230.xml><?xml version="1.0" encoding="utf-8"?>
<formControlPr xmlns="http://schemas.microsoft.com/office/spreadsheetml/2009/9/main" objectType="GBox" noThreeD="1"/>
</file>

<file path=xl/ctrlProps/ctrlProp231.xml><?xml version="1.0" encoding="utf-8"?>
<formControlPr xmlns="http://schemas.microsoft.com/office/spreadsheetml/2009/9/main" objectType="GBox" noThreeD="1"/>
</file>

<file path=xl/ctrlProps/ctrlProp232.xml><?xml version="1.0" encoding="utf-8"?>
<formControlPr xmlns="http://schemas.microsoft.com/office/spreadsheetml/2009/9/main" objectType="GBox" noThreeD="1"/>
</file>

<file path=xl/ctrlProps/ctrlProp233.xml><?xml version="1.0" encoding="utf-8"?>
<formControlPr xmlns="http://schemas.microsoft.com/office/spreadsheetml/2009/9/main" objectType="GBox" noThreeD="1"/>
</file>

<file path=xl/ctrlProps/ctrlProp234.xml><?xml version="1.0" encoding="utf-8"?>
<formControlPr xmlns="http://schemas.microsoft.com/office/spreadsheetml/2009/9/main" objectType="GBox" noThreeD="1"/>
</file>

<file path=xl/ctrlProps/ctrlProp235.xml><?xml version="1.0" encoding="utf-8"?>
<formControlPr xmlns="http://schemas.microsoft.com/office/spreadsheetml/2009/9/main" objectType="GBox" noThreeD="1"/>
</file>

<file path=xl/ctrlProps/ctrlProp236.xml><?xml version="1.0" encoding="utf-8"?>
<formControlPr xmlns="http://schemas.microsoft.com/office/spreadsheetml/2009/9/main" objectType="GBox" noThreeD="1"/>
</file>

<file path=xl/ctrlProps/ctrlProp237.xml><?xml version="1.0" encoding="utf-8"?>
<formControlPr xmlns="http://schemas.microsoft.com/office/spreadsheetml/2009/9/main" objectType="GBox" noThreeD="1"/>
</file>

<file path=xl/ctrlProps/ctrlProp238.xml><?xml version="1.0" encoding="utf-8"?>
<formControlPr xmlns="http://schemas.microsoft.com/office/spreadsheetml/2009/9/main" objectType="GBox" noThreeD="1"/>
</file>

<file path=xl/ctrlProps/ctrlProp239.xml><?xml version="1.0" encoding="utf-8"?>
<formControlPr xmlns="http://schemas.microsoft.com/office/spreadsheetml/2009/9/main" objectType="GBox" noThreeD="1"/>
</file>

<file path=xl/ctrlProps/ctrlProp240.xml><?xml version="1.0" encoding="utf-8"?>
<formControlPr xmlns="http://schemas.microsoft.com/office/spreadsheetml/2009/9/main" objectType="GBox" noThreeD="1"/>
</file>

<file path=xl/ctrlProps/ctrlProp241.xml><?xml version="1.0" encoding="utf-8"?>
<formControlPr xmlns="http://schemas.microsoft.com/office/spreadsheetml/2009/9/main" objectType="GBox" noThreeD="1"/>
</file>

<file path=xl/ctrlProps/ctrlProp242.xml><?xml version="1.0" encoding="utf-8"?>
<formControlPr xmlns="http://schemas.microsoft.com/office/spreadsheetml/2009/9/main" objectType="GBox" noThreeD="1"/>
</file>

<file path=xl/ctrlProps/ctrlProp243.xml><?xml version="1.0" encoding="utf-8"?>
<formControlPr xmlns="http://schemas.microsoft.com/office/spreadsheetml/2009/9/main" objectType="GBox" noThreeD="1"/>
</file>

<file path=xl/ctrlProps/ctrlProp244.xml><?xml version="1.0" encoding="utf-8"?>
<formControlPr xmlns="http://schemas.microsoft.com/office/spreadsheetml/2009/9/main" objectType="GBox" noThreeD="1"/>
</file>

<file path=xl/ctrlProps/ctrlProp245.xml><?xml version="1.0" encoding="utf-8"?>
<formControlPr xmlns="http://schemas.microsoft.com/office/spreadsheetml/2009/9/main" objectType="GBox" noThreeD="1"/>
</file>

<file path=xl/ctrlProps/ctrlProp246.xml><?xml version="1.0" encoding="utf-8"?>
<formControlPr xmlns="http://schemas.microsoft.com/office/spreadsheetml/2009/9/main" objectType="GBox" noThreeD="1"/>
</file>

<file path=xl/ctrlProps/ctrlProp247.xml><?xml version="1.0" encoding="utf-8"?>
<formControlPr xmlns="http://schemas.microsoft.com/office/spreadsheetml/2009/9/main" objectType="GBox" noThreeD="1"/>
</file>

<file path=xl/ctrlProps/ctrlProp248.xml><?xml version="1.0" encoding="utf-8"?>
<formControlPr xmlns="http://schemas.microsoft.com/office/spreadsheetml/2009/9/main" objectType="GBox" noThreeD="1"/>
</file>

<file path=xl/ctrlProps/ctrlProp249.xml><?xml version="1.0" encoding="utf-8"?>
<formControlPr xmlns="http://schemas.microsoft.com/office/spreadsheetml/2009/9/main" objectType="GBox" noThreeD="1"/>
</file>

<file path=xl/ctrlProps/ctrlProp250.xml><?xml version="1.0" encoding="utf-8"?>
<formControlPr xmlns="http://schemas.microsoft.com/office/spreadsheetml/2009/9/main" objectType="GBox" noThreeD="1"/>
</file>

<file path=xl/ctrlProps/ctrlProp251.xml><?xml version="1.0" encoding="utf-8"?>
<formControlPr xmlns="http://schemas.microsoft.com/office/spreadsheetml/2009/9/main" objectType="GBox" noThreeD="1"/>
</file>

<file path=xl/ctrlProps/ctrlProp252.xml><?xml version="1.0" encoding="utf-8"?>
<formControlPr xmlns="http://schemas.microsoft.com/office/spreadsheetml/2009/9/main" objectType="GBox" noThreeD="1"/>
</file>

<file path=xl/ctrlProps/ctrlProp253.xml><?xml version="1.0" encoding="utf-8"?>
<formControlPr xmlns="http://schemas.microsoft.com/office/spreadsheetml/2009/9/main" objectType="GBox" noThreeD="1"/>
</file>

<file path=xl/ctrlProps/ctrlProp254.xml><?xml version="1.0" encoding="utf-8"?>
<formControlPr xmlns="http://schemas.microsoft.com/office/spreadsheetml/2009/9/main" objectType="GBox" noThreeD="1"/>
</file>

<file path=xl/ctrlProps/ctrlProp255.xml><?xml version="1.0" encoding="utf-8"?>
<formControlPr xmlns="http://schemas.microsoft.com/office/spreadsheetml/2009/9/main" objectType="GBox" noThreeD="1"/>
</file>

<file path=xl/ctrlProps/ctrlProp256.xml><?xml version="1.0" encoding="utf-8"?>
<formControlPr xmlns="http://schemas.microsoft.com/office/spreadsheetml/2009/9/main" objectType="GBox" noThreeD="1"/>
</file>

<file path=xl/ctrlProps/ctrlProp257.xml><?xml version="1.0" encoding="utf-8"?>
<formControlPr xmlns="http://schemas.microsoft.com/office/spreadsheetml/2009/9/main" objectType="GBox" noThreeD="1"/>
</file>

<file path=xl/ctrlProps/ctrlProp258.xml><?xml version="1.0" encoding="utf-8"?>
<formControlPr xmlns="http://schemas.microsoft.com/office/spreadsheetml/2009/9/main" objectType="GBox" noThreeD="1"/>
</file>

<file path=xl/ctrlProps/ctrlProp259.xml><?xml version="1.0" encoding="utf-8"?>
<formControlPr xmlns="http://schemas.microsoft.com/office/spreadsheetml/2009/9/main" objectType="GBox" noThreeD="1"/>
</file>

<file path=xl/ctrlProps/ctrlProp260.xml><?xml version="1.0" encoding="utf-8"?>
<formControlPr xmlns="http://schemas.microsoft.com/office/spreadsheetml/2009/9/main" objectType="GBox" noThreeD="1"/>
</file>

<file path=xl/ctrlProps/ctrlProp261.xml><?xml version="1.0" encoding="utf-8"?>
<formControlPr xmlns="http://schemas.microsoft.com/office/spreadsheetml/2009/9/main" objectType="GBox" noThreeD="1"/>
</file>

<file path=xl/ctrlProps/ctrlProp262.xml><?xml version="1.0" encoding="utf-8"?>
<formControlPr xmlns="http://schemas.microsoft.com/office/spreadsheetml/2009/9/main" objectType="GBox" noThreeD="1"/>
</file>

<file path=xl/ctrlProps/ctrlProp263.xml><?xml version="1.0" encoding="utf-8"?>
<formControlPr xmlns="http://schemas.microsoft.com/office/spreadsheetml/2009/9/main" objectType="GBox" noThreeD="1"/>
</file>

<file path=xl/ctrlProps/ctrlProp264.xml><?xml version="1.0" encoding="utf-8"?>
<formControlPr xmlns="http://schemas.microsoft.com/office/spreadsheetml/2009/9/main" objectType="GBox" noThreeD="1"/>
</file>

<file path=xl/ctrlProps/ctrlProp265.xml><?xml version="1.0" encoding="utf-8"?>
<formControlPr xmlns="http://schemas.microsoft.com/office/spreadsheetml/2009/9/main" objectType="GBox" noThreeD="1"/>
</file>

<file path=xl/ctrlProps/ctrlProp266.xml><?xml version="1.0" encoding="utf-8"?>
<formControlPr xmlns="http://schemas.microsoft.com/office/spreadsheetml/2009/9/main" objectType="GBox" noThreeD="1"/>
</file>

<file path=xl/ctrlProps/ctrlProp267.xml><?xml version="1.0" encoding="utf-8"?>
<formControlPr xmlns="http://schemas.microsoft.com/office/spreadsheetml/2009/9/main" objectType="GBox" noThreeD="1"/>
</file>

<file path=xl/ctrlProps/ctrlProp268.xml><?xml version="1.0" encoding="utf-8"?>
<formControlPr xmlns="http://schemas.microsoft.com/office/spreadsheetml/2009/9/main" objectType="GBox" noThreeD="1"/>
</file>

<file path=xl/ctrlProps/ctrlProp269.xml><?xml version="1.0" encoding="utf-8"?>
<formControlPr xmlns="http://schemas.microsoft.com/office/spreadsheetml/2009/9/main" objectType="GBox" noThreeD="1"/>
</file>

<file path=xl/ctrlProps/ctrlProp270.xml><?xml version="1.0" encoding="utf-8"?>
<formControlPr xmlns="http://schemas.microsoft.com/office/spreadsheetml/2009/9/main" objectType="GBox" noThreeD="1"/>
</file>

<file path=xl/ctrlProps/ctrlProp271.xml><?xml version="1.0" encoding="utf-8"?>
<formControlPr xmlns="http://schemas.microsoft.com/office/spreadsheetml/2009/9/main" objectType="GBox" noThreeD="1"/>
</file>

<file path=xl/ctrlProps/ctrlProp272.xml><?xml version="1.0" encoding="utf-8"?>
<formControlPr xmlns="http://schemas.microsoft.com/office/spreadsheetml/2009/9/main" objectType="GBox" noThreeD="1"/>
</file>

<file path=xl/ctrlProps/ctrlProp273.xml><?xml version="1.0" encoding="utf-8"?>
<formControlPr xmlns="http://schemas.microsoft.com/office/spreadsheetml/2009/9/main" objectType="GBox" noThreeD="1"/>
</file>

<file path=xl/ctrlProps/ctrlProp274.xml><?xml version="1.0" encoding="utf-8"?>
<formControlPr xmlns="http://schemas.microsoft.com/office/spreadsheetml/2009/9/main" objectType="GBox" noThreeD="1"/>
</file>

<file path=xl/ctrlProps/ctrlProp275.xml><?xml version="1.0" encoding="utf-8"?>
<formControlPr xmlns="http://schemas.microsoft.com/office/spreadsheetml/2009/9/main" objectType="GBox" noThreeD="1"/>
</file>

<file path=xl/ctrlProps/ctrlProp276.xml><?xml version="1.0" encoding="utf-8"?>
<formControlPr xmlns="http://schemas.microsoft.com/office/spreadsheetml/2009/9/main" objectType="GBox" noThreeD="1"/>
</file>

<file path=xl/ctrlProps/ctrlProp277.xml><?xml version="1.0" encoding="utf-8"?>
<formControlPr xmlns="http://schemas.microsoft.com/office/spreadsheetml/2009/9/main" objectType="GBox" noThreeD="1"/>
</file>

<file path=xl/ctrlProps/ctrlProp278.xml><?xml version="1.0" encoding="utf-8"?>
<formControlPr xmlns="http://schemas.microsoft.com/office/spreadsheetml/2009/9/main" objectType="GBox" noThreeD="1"/>
</file>

<file path=xl/ctrlProps/ctrlProp279.xml><?xml version="1.0" encoding="utf-8"?>
<formControlPr xmlns="http://schemas.microsoft.com/office/spreadsheetml/2009/9/main" objectType="GBox" noThreeD="1"/>
</file>

<file path=xl/ctrlProps/ctrlProp280.xml><?xml version="1.0" encoding="utf-8"?>
<formControlPr xmlns="http://schemas.microsoft.com/office/spreadsheetml/2009/9/main" objectType="GBox" noThreeD="1"/>
</file>

<file path=xl/ctrlProps/ctrlProp281.xml><?xml version="1.0" encoding="utf-8"?>
<formControlPr xmlns="http://schemas.microsoft.com/office/spreadsheetml/2009/9/main" objectType="GBox" noThreeD="1"/>
</file>

<file path=xl/ctrlProps/ctrlProp282.xml><?xml version="1.0" encoding="utf-8"?>
<formControlPr xmlns="http://schemas.microsoft.com/office/spreadsheetml/2009/9/main" objectType="GBox" noThreeD="1"/>
</file>

<file path=xl/ctrlProps/ctrlProp283.xml><?xml version="1.0" encoding="utf-8"?>
<formControlPr xmlns="http://schemas.microsoft.com/office/spreadsheetml/2009/9/main" objectType="GBox" noThreeD="1"/>
</file>

<file path=xl/ctrlProps/ctrlProp284.xml><?xml version="1.0" encoding="utf-8"?>
<formControlPr xmlns="http://schemas.microsoft.com/office/spreadsheetml/2009/9/main" objectType="GBox" noThreeD="1"/>
</file>

<file path=xl/ctrlProps/ctrlProp285.xml><?xml version="1.0" encoding="utf-8"?>
<formControlPr xmlns="http://schemas.microsoft.com/office/spreadsheetml/2009/9/main" objectType="GBox" noThreeD="1"/>
</file>

<file path=xl/ctrlProps/ctrlProp286.xml><?xml version="1.0" encoding="utf-8"?>
<formControlPr xmlns="http://schemas.microsoft.com/office/spreadsheetml/2009/9/main" objectType="GBox" noThreeD="1"/>
</file>

<file path=xl/ctrlProps/ctrlProp287.xml><?xml version="1.0" encoding="utf-8"?>
<formControlPr xmlns="http://schemas.microsoft.com/office/spreadsheetml/2009/9/main" objectType="GBox" noThreeD="1"/>
</file>

<file path=xl/ctrlProps/ctrlProp288.xml><?xml version="1.0" encoding="utf-8"?>
<formControlPr xmlns="http://schemas.microsoft.com/office/spreadsheetml/2009/9/main" objectType="GBox" noThreeD="1"/>
</file>

<file path=xl/ctrlProps/ctrlProp289.xml><?xml version="1.0" encoding="utf-8"?>
<formControlPr xmlns="http://schemas.microsoft.com/office/spreadsheetml/2009/9/main" objectType="GBox" noThreeD="1"/>
</file>

<file path=xl/ctrlProps/ctrlProp290.xml><?xml version="1.0" encoding="utf-8"?>
<formControlPr xmlns="http://schemas.microsoft.com/office/spreadsheetml/2009/9/main" objectType="GBox" noThreeD="1"/>
</file>

<file path=xl/ctrlProps/ctrlProp291.xml><?xml version="1.0" encoding="utf-8"?>
<formControlPr xmlns="http://schemas.microsoft.com/office/spreadsheetml/2009/9/main" objectType="CheckBox" checked="Checked" fmlaLink="'DB（Ⅱ）'!$C$11" lockText="1" noThreeD="1"/>
</file>

<file path=xl/ctrlProps/ctrlProp292.xml><?xml version="1.0" encoding="utf-8"?>
<formControlPr xmlns="http://schemas.microsoft.com/office/spreadsheetml/2009/9/main" objectType="Radio" checked="Checked" lockText="1" noThreeD="1"/>
</file>

<file path=xl/ctrlProps/ctrlProp293.xml><?xml version="1.0" encoding="utf-8"?>
<formControlPr xmlns="http://schemas.microsoft.com/office/spreadsheetml/2009/9/main" objectType="CheckBox" checked="Checked" fmlaLink="'DB（Ⅱ）'!$C$12" lockText="1" noThreeD="1"/>
</file>

<file path=xl/ctrlProps/ctrlProp294.xml><?xml version="1.0" encoding="utf-8"?>
<formControlPr xmlns="http://schemas.microsoft.com/office/spreadsheetml/2009/9/main" objectType="Radio" checked="Checked" lockText="1" noThreeD="1"/>
</file>

<file path=xl/ctrlProps/ctrlProp295.xml><?xml version="1.0" encoding="utf-8"?>
<formControlPr xmlns="http://schemas.microsoft.com/office/spreadsheetml/2009/9/main" objectType="CheckBox" checked="Checked" fmlaLink="'DB（Ⅱ）'!$C$22" lockText="1" noThreeD="1"/>
</file>

<file path=xl/ctrlProps/ctrlProp296.xml><?xml version="1.0" encoding="utf-8"?>
<formControlPr xmlns="http://schemas.microsoft.com/office/spreadsheetml/2009/9/main" objectType="Radio" checked="Checked" lockText="1" noThreeD="1"/>
</file>

<file path=xl/ctrlProps/ctrlProp297.xml><?xml version="1.0" encoding="utf-8"?>
<formControlPr xmlns="http://schemas.microsoft.com/office/spreadsheetml/2009/9/main" objectType="CheckBox" checked="Checked" fmlaLink="'DB（Ⅱ）'!$C$38" lockText="1" noThreeD="1"/>
</file>

<file path=xl/ctrlProps/ctrlProp298.xml><?xml version="1.0" encoding="utf-8"?>
<formControlPr xmlns="http://schemas.microsoft.com/office/spreadsheetml/2009/9/main" objectType="Radio" checked="Checked" lockText="1" noThreeD="1"/>
</file>

<file path=xl/ctrlProps/ctrlProp299.xml><?xml version="1.0" encoding="utf-8"?>
<formControlPr xmlns="http://schemas.microsoft.com/office/spreadsheetml/2009/9/main" objectType="Radio" lockText="1" noThreeD="1"/>
</file>

<file path=xl/ctrlProps/ctrlProp300.xml><?xml version="1.0" encoding="utf-8"?>
<formControlPr xmlns="http://schemas.microsoft.com/office/spreadsheetml/2009/9/main" objectType="CheckBox" checked="Checked" fmlaLink="'DB（Ⅱ）'!$C$42" lockText="1" noThreeD="1"/>
</file>

<file path=xl/ctrlProps/ctrlProp301.xml><?xml version="1.0" encoding="utf-8"?>
<formControlPr xmlns="http://schemas.microsoft.com/office/spreadsheetml/2009/9/main" objectType="Radio" checked="Checked" lockText="1" noThreeD="1"/>
</file>

<file path=xl/ctrlProps/ctrlProp302.xml><?xml version="1.0" encoding="utf-8"?>
<formControlPr xmlns="http://schemas.microsoft.com/office/spreadsheetml/2009/9/main" objectType="CheckBox" fmlaLink="'DB（Ⅱ）'!$D$38" lockText="1" noThreeD="1"/>
</file>

<file path=xl/ctrlProps/ctrlProp303.xml><?xml version="1.0" encoding="utf-8"?>
<formControlPr xmlns="http://schemas.microsoft.com/office/spreadsheetml/2009/9/main" objectType="CheckBox" fmlaLink="'DB（Ⅱ）'!$D$42" lockText="1" noThreeD="1"/>
</file>

<file path=xl/ctrlProps/ctrlProp304.xml><?xml version="1.0" encoding="utf-8"?>
<formControlPr xmlns="http://schemas.microsoft.com/office/spreadsheetml/2009/9/main" objectType="Radio" firstButton="1" fmlaLink="'DB（Ⅱ）'!$D$3" lockText="1" noThreeD="1"/>
</file>

<file path=xl/ctrlProps/ctrlProp305.xml><?xml version="1.0" encoding="utf-8"?>
<formControlPr xmlns="http://schemas.microsoft.com/office/spreadsheetml/2009/9/main" objectType="Radio" firstButton="1" fmlaLink="'DB（Ⅱ）'!$C$3" lockText="1" noThreeD="1"/>
</file>

<file path=xl/ctrlProps/ctrlProp306.xml><?xml version="1.0" encoding="utf-8"?>
<formControlPr xmlns="http://schemas.microsoft.com/office/spreadsheetml/2009/9/main" objectType="Radio" lockText="1" noThreeD="1"/>
</file>

<file path=xl/ctrlProps/ctrlProp307.xml><?xml version="1.0" encoding="utf-8"?>
<formControlPr xmlns="http://schemas.microsoft.com/office/spreadsheetml/2009/9/main" objectType="Radio" lockText="1" noThreeD="1"/>
</file>

<file path=xl/ctrlProps/ctrlProp308.xml><?xml version="1.0" encoding="utf-8"?>
<formControlPr xmlns="http://schemas.microsoft.com/office/spreadsheetml/2009/9/main" objectType="CheckBox" checked="Checked" fmlaLink="'DB（Ⅱ）'!$C$3" lockText="1" noThreeD="1"/>
</file>

<file path=xl/ctrlProps/ctrlProp309.xml><?xml version="1.0" encoding="utf-8"?>
<formControlPr xmlns="http://schemas.microsoft.com/office/spreadsheetml/2009/9/main" objectType="Radio" lockText="1" noThreeD="1"/>
</file>

<file path=xl/ctrlProps/ctrlProp310.xml><?xml version="1.0" encoding="utf-8"?>
<formControlPr xmlns="http://schemas.microsoft.com/office/spreadsheetml/2009/9/main" objectType="Radio" checked="Checked" lockText="1" noThreeD="1"/>
</file>

<file path=xl/ctrlProps/ctrlProp311.xml><?xml version="1.0" encoding="utf-8"?>
<formControlPr xmlns="http://schemas.microsoft.com/office/spreadsheetml/2009/9/main" objectType="GBox" noThreeD="1"/>
</file>

<file path=xl/ctrlProps/ctrlProp312.xml><?xml version="1.0" encoding="utf-8"?>
<formControlPr xmlns="http://schemas.microsoft.com/office/spreadsheetml/2009/9/main" objectType="GBox" noThreeD="1"/>
</file>

<file path=xl/ctrlProps/ctrlProp313.xml><?xml version="1.0" encoding="utf-8"?>
<formControlPr xmlns="http://schemas.microsoft.com/office/spreadsheetml/2009/9/main" objectType="CheckBox" fmlaLink="'DB（Ⅱ）'!$D$3" lockText="1" noThreeD="1"/>
</file>

<file path=xl/ctrlProps/ctrlProp314.xml><?xml version="1.0" encoding="utf-8"?>
<formControlPr xmlns="http://schemas.microsoft.com/office/spreadsheetml/2009/9/main" objectType="Radio" firstButton="1" lockText="1" noThreeD="1"/>
</file>

<file path=xl/ctrlProps/ctrlProp315.xml><?xml version="1.0" encoding="utf-8"?>
<formControlPr xmlns="http://schemas.microsoft.com/office/spreadsheetml/2009/9/main" objectType="Radio" lockText="1" noThreeD="1"/>
</file>

<file path=xl/ctrlProps/ctrlProp316.xml><?xml version="1.0" encoding="utf-8"?>
<formControlPr xmlns="http://schemas.microsoft.com/office/spreadsheetml/2009/9/main" objectType="Radio" lockText="1" noThreeD="1"/>
</file>

<file path=xl/ctrlProps/ctrlProp317.xml><?xml version="1.0" encoding="utf-8"?>
<formControlPr xmlns="http://schemas.microsoft.com/office/spreadsheetml/2009/9/main" objectType="Radio" lockText="1" noThreeD="1"/>
</file>

<file path=xl/ctrlProps/ctrlProp318.xml><?xml version="1.0" encoding="utf-8"?>
<formControlPr xmlns="http://schemas.microsoft.com/office/spreadsheetml/2009/9/main" objectType="Radio" lockText="1" noThreeD="1"/>
</file>

<file path=xl/ctrlProps/ctrlProp319.xml><?xml version="1.0" encoding="utf-8"?>
<formControlPr xmlns="http://schemas.microsoft.com/office/spreadsheetml/2009/9/main" objectType="Radio" lockText="1" noThreeD="1"/>
</file>

<file path=xl/ctrlProps/ctrlProp320.xml><?xml version="1.0" encoding="utf-8"?>
<formControlPr xmlns="http://schemas.microsoft.com/office/spreadsheetml/2009/9/main" objectType="Radio" lockText="1" noThreeD="1"/>
</file>

<file path=xl/ctrlProps/ctrlProp321.xml><?xml version="1.0" encoding="utf-8"?>
<formControlPr xmlns="http://schemas.microsoft.com/office/spreadsheetml/2009/9/main" objectType="Radio" lockText="1" noThreeD="1"/>
</file>

<file path=xl/ctrlProps/ctrlProp322.xml><?xml version="1.0" encoding="utf-8"?>
<formControlPr xmlns="http://schemas.microsoft.com/office/spreadsheetml/2009/9/main" objectType="Radio" lockText="1" noThreeD="1"/>
</file>

<file path=xl/ctrlProps/ctrlProp323.xml><?xml version="1.0" encoding="utf-8"?>
<formControlPr xmlns="http://schemas.microsoft.com/office/spreadsheetml/2009/9/main" objectType="Radio" lockText="1" noThreeD="1"/>
</file>

<file path=xl/ctrlProps/ctrlProp324.xml><?xml version="1.0" encoding="utf-8"?>
<formControlPr xmlns="http://schemas.microsoft.com/office/spreadsheetml/2009/9/main" objectType="Radio" lockText="1" noThreeD="1"/>
</file>

<file path=xl/ctrlProps/ctrlProp325.xml><?xml version="1.0" encoding="utf-8"?>
<formControlPr xmlns="http://schemas.microsoft.com/office/spreadsheetml/2009/9/main" objectType="Radio" lockText="1" noThreeD="1"/>
</file>

<file path=xl/ctrlProps/ctrlProp326.xml><?xml version="1.0" encoding="utf-8"?>
<formControlPr xmlns="http://schemas.microsoft.com/office/spreadsheetml/2009/9/main" objectType="GBox" noThreeD="1"/>
</file>

<file path=xl/ctrlProps/ctrlProp327.xml><?xml version="1.0" encoding="utf-8"?>
<formControlPr xmlns="http://schemas.microsoft.com/office/spreadsheetml/2009/9/main" objectType="GBox" noThreeD="1"/>
</file>

<file path=xl/ctrlProps/ctrlProp328.xml><?xml version="1.0" encoding="utf-8"?>
<formControlPr xmlns="http://schemas.microsoft.com/office/spreadsheetml/2009/9/main" objectType="GBox" noThreeD="1"/>
</file>

<file path=xl/ctrlProps/ctrlProp329.xml><?xml version="1.0" encoding="utf-8"?>
<formControlPr xmlns="http://schemas.microsoft.com/office/spreadsheetml/2009/9/main" objectType="GBox" noThreeD="1"/>
</file>

<file path=xl/ctrlProps/ctrlProp330.xml><?xml version="1.0" encoding="utf-8"?>
<formControlPr xmlns="http://schemas.microsoft.com/office/spreadsheetml/2009/9/main" objectType="GBox" noThreeD="1"/>
</file>

<file path=xl/ctrlProps/ctrlProp331.xml><?xml version="1.0" encoding="utf-8"?>
<formControlPr xmlns="http://schemas.microsoft.com/office/spreadsheetml/2009/9/main" objectType="GBox" noThreeD="1"/>
</file>

<file path=xl/ctrlProps/ctrlProp332.xml><?xml version="1.0" encoding="utf-8"?>
<formControlPr xmlns="http://schemas.microsoft.com/office/spreadsheetml/2009/9/main" objectType="GBox" noThreeD="1"/>
</file>

<file path=xl/ctrlProps/ctrlProp333.xml><?xml version="1.0" encoding="utf-8"?>
<formControlPr xmlns="http://schemas.microsoft.com/office/spreadsheetml/2009/9/main" objectType="GBox" noThreeD="1"/>
</file>

<file path=xl/ctrlProps/ctrlProp334.xml><?xml version="1.0" encoding="utf-8"?>
<formControlPr xmlns="http://schemas.microsoft.com/office/spreadsheetml/2009/9/main" objectType="GBox" noThreeD="1"/>
</file>

<file path=xl/ctrlProps/ctrlProp335.xml><?xml version="1.0" encoding="utf-8"?>
<formControlPr xmlns="http://schemas.microsoft.com/office/spreadsheetml/2009/9/main" objectType="Radio" firstButton="1" fmlaLink="'DB（Ⅱ）'!$C$45" lockText="1" noThreeD="1"/>
</file>

<file path=xl/ctrlProps/ctrlProp336.xml><?xml version="1.0" encoding="utf-8"?>
<formControlPr xmlns="http://schemas.microsoft.com/office/spreadsheetml/2009/9/main" objectType="Radio" lockText="1" noThreeD="1"/>
</file>

<file path=xl/ctrlProps/ctrlProp337.xml><?xml version="1.0" encoding="utf-8"?>
<formControlPr xmlns="http://schemas.microsoft.com/office/spreadsheetml/2009/9/main" objectType="Radio" lockText="1" noThreeD="1"/>
</file>

<file path=xl/ctrlProps/ctrlProp338.xml><?xml version="1.0" encoding="utf-8"?>
<formControlPr xmlns="http://schemas.microsoft.com/office/spreadsheetml/2009/9/main" objectType="Radio" lockText="1" noThreeD="1"/>
</file>

<file path=xl/ctrlProps/ctrlProp339.xml><?xml version="1.0" encoding="utf-8"?>
<formControlPr xmlns="http://schemas.microsoft.com/office/spreadsheetml/2009/9/main" objectType="Radio" lockText="1" noThreeD="1"/>
</file>

<file path=xl/ctrlProps/ctrlProp340.xml><?xml version="1.0" encoding="utf-8"?>
<formControlPr xmlns="http://schemas.microsoft.com/office/spreadsheetml/2009/9/main" objectType="Radio" lockText="1" noThreeD="1"/>
</file>

<file path=xl/ctrlProps/ctrlProp341.xml><?xml version="1.0" encoding="utf-8"?>
<formControlPr xmlns="http://schemas.microsoft.com/office/spreadsheetml/2009/9/main" objectType="GBox" noThreeD="1"/>
</file>

<file path=xl/ctrlProps/ctrlProp342.xml><?xml version="1.0" encoding="utf-8"?>
<formControlPr xmlns="http://schemas.microsoft.com/office/spreadsheetml/2009/9/main" objectType="GBox" noThreeD="1"/>
</file>

<file path=xl/ctrlProps/ctrlProp343.xml><?xml version="1.0" encoding="utf-8"?>
<formControlPr xmlns="http://schemas.microsoft.com/office/spreadsheetml/2009/9/main" objectType="GBox" noThreeD="1"/>
</file>

<file path=xl/ctrlProps/ctrlProp344.xml><?xml version="1.0" encoding="utf-8"?>
<formControlPr xmlns="http://schemas.microsoft.com/office/spreadsheetml/2009/9/main" objectType="GBox" noThreeD="1"/>
</file>

<file path=xl/ctrlProps/ctrlProp345.xml><?xml version="1.0" encoding="utf-8"?>
<formControlPr xmlns="http://schemas.microsoft.com/office/spreadsheetml/2009/9/main" objectType="GBox" noThreeD="1"/>
</file>

<file path=xl/ctrlProps/ctrlProp346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35</xdr:row>
          <xdr:rowOff>0</xdr:rowOff>
        </xdr:from>
        <xdr:to>
          <xdr:col>39</xdr:col>
          <xdr:colOff>76200</xdr:colOff>
          <xdr:row>36</xdr:row>
          <xdr:rowOff>57151</xdr:rowOff>
        </xdr:to>
        <xdr:sp macro="" textlink="">
          <xdr:nvSpPr>
            <xdr:cNvPr id="61469" name="Option 必2-3-1" hidden="1">
              <a:extLst>
                <a:ext uri="{63B3BB69-23CF-44E3-9099-C40C66FF867C}">
                  <a14:compatExt spid="_x0000_s61469"/>
                </a:ext>
                <a:ext uri="{FF2B5EF4-FFF2-40B4-BE49-F238E27FC236}">
                  <a16:creationId xmlns:a16="http://schemas.microsoft.com/office/drawing/2014/main" id="{00000000-0008-0000-0000-00001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35</xdr:row>
          <xdr:rowOff>0</xdr:rowOff>
        </xdr:from>
        <xdr:to>
          <xdr:col>39</xdr:col>
          <xdr:colOff>76200</xdr:colOff>
          <xdr:row>36</xdr:row>
          <xdr:rowOff>76201</xdr:rowOff>
        </xdr:to>
        <xdr:sp macro="" textlink="">
          <xdr:nvSpPr>
            <xdr:cNvPr id="61473" name="Option 必2-2-1" hidden="1">
              <a:extLst>
                <a:ext uri="{63B3BB69-23CF-44E3-9099-C40C66FF867C}">
                  <a14:compatExt spid="_x0000_s61473"/>
                </a:ext>
                <a:ext uri="{FF2B5EF4-FFF2-40B4-BE49-F238E27FC236}">
                  <a16:creationId xmlns:a16="http://schemas.microsoft.com/office/drawing/2014/main" id="{00000000-0008-0000-0000-00002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28575</xdr:colOff>
          <xdr:row>35</xdr:row>
          <xdr:rowOff>0</xdr:rowOff>
        </xdr:from>
        <xdr:to>
          <xdr:col>39</xdr:col>
          <xdr:colOff>76200</xdr:colOff>
          <xdr:row>36</xdr:row>
          <xdr:rowOff>76201</xdr:rowOff>
        </xdr:to>
        <xdr:sp macro="" textlink="">
          <xdr:nvSpPr>
            <xdr:cNvPr id="61477" name="Option 必2-1-1" hidden="1">
              <a:extLst>
                <a:ext uri="{63B3BB69-23CF-44E3-9099-C40C66FF867C}">
                  <a14:compatExt spid="_x0000_s61477"/>
                </a:ext>
                <a:ext uri="{FF2B5EF4-FFF2-40B4-BE49-F238E27FC236}">
                  <a16:creationId xmlns:a16="http://schemas.microsoft.com/office/drawing/2014/main" id="{00000000-0008-0000-0000-00002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35</xdr:row>
          <xdr:rowOff>0</xdr:rowOff>
        </xdr:from>
        <xdr:to>
          <xdr:col>39</xdr:col>
          <xdr:colOff>142875</xdr:colOff>
          <xdr:row>38</xdr:row>
          <xdr:rowOff>0</xdr:rowOff>
        </xdr:to>
        <xdr:sp macro="" textlink="">
          <xdr:nvSpPr>
            <xdr:cNvPr id="62402" name="Group 必2-3" hidden="1">
              <a:extLst>
                <a:ext uri="{63B3BB69-23CF-44E3-9099-C40C66FF867C}">
                  <a14:compatExt spid="_x0000_s62402"/>
                </a:ext>
                <a:ext uri="{FF2B5EF4-FFF2-40B4-BE49-F238E27FC236}">
                  <a16:creationId xmlns:a16="http://schemas.microsoft.com/office/drawing/2014/main" id="{00000000-0008-0000-0000-0000C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35</xdr:row>
          <xdr:rowOff>0</xdr:rowOff>
        </xdr:from>
        <xdr:to>
          <xdr:col>39</xdr:col>
          <xdr:colOff>180975</xdr:colOff>
          <xdr:row>38</xdr:row>
          <xdr:rowOff>0</xdr:rowOff>
        </xdr:to>
        <xdr:sp macro="" textlink="">
          <xdr:nvSpPr>
            <xdr:cNvPr id="62404" name="Group 必2-1" descr="必2-1&#10;" hidden="1">
              <a:extLst>
                <a:ext uri="{63B3BB69-23CF-44E3-9099-C40C66FF867C}">
                  <a14:compatExt spid="_x0000_s62404"/>
                </a:ext>
                <a:ext uri="{FF2B5EF4-FFF2-40B4-BE49-F238E27FC236}">
                  <a16:creationId xmlns:a16="http://schemas.microsoft.com/office/drawing/2014/main" id="{00000000-0008-0000-0000-0000C4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35</xdr:row>
          <xdr:rowOff>0</xdr:rowOff>
        </xdr:from>
        <xdr:to>
          <xdr:col>39</xdr:col>
          <xdr:colOff>114300</xdr:colOff>
          <xdr:row>38</xdr:row>
          <xdr:rowOff>66675</xdr:rowOff>
        </xdr:to>
        <xdr:sp macro="" textlink="">
          <xdr:nvSpPr>
            <xdr:cNvPr id="69704" name="Group 必2-2" hidden="1">
              <a:extLst>
                <a:ext uri="{63B3BB69-23CF-44E3-9099-C40C66FF867C}">
                  <a14:compatExt spid="_x0000_s69704"/>
                </a:ext>
                <a:ext uri="{FF2B5EF4-FFF2-40B4-BE49-F238E27FC236}">
                  <a16:creationId xmlns:a16="http://schemas.microsoft.com/office/drawing/2014/main" id="{00000000-0008-0000-0000-00004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1096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20</xdr:row>
          <xdr:rowOff>142875</xdr:rowOff>
        </xdr:from>
        <xdr:to>
          <xdr:col>43</xdr:col>
          <xdr:colOff>104775</xdr:colOff>
          <xdr:row>25</xdr:row>
          <xdr:rowOff>38101</xdr:rowOff>
        </xdr:to>
        <xdr:sp macro="" textlink="">
          <xdr:nvSpPr>
            <xdr:cNvPr id="61441" name="CB 必1-11" hidden="1">
              <a:extLst>
                <a:ext uri="{63B3BB69-23CF-44E3-9099-C40C66FF867C}">
                  <a14:compatExt spid="_x0000_s61441"/>
                </a:ext>
                <a:ext uri="{FF2B5EF4-FFF2-40B4-BE49-F238E27FC236}">
                  <a16:creationId xmlns:a16="http://schemas.microsoft.com/office/drawing/2014/main" id="{00000000-0008-0000-0000-00000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20</xdr:row>
          <xdr:rowOff>142875</xdr:rowOff>
        </xdr:from>
        <xdr:to>
          <xdr:col>33</xdr:col>
          <xdr:colOff>114300</xdr:colOff>
          <xdr:row>25</xdr:row>
          <xdr:rowOff>47626</xdr:rowOff>
        </xdr:to>
        <xdr:sp macro="" textlink="">
          <xdr:nvSpPr>
            <xdr:cNvPr id="61442" name="CB 必1-10" hidden="1">
              <a:extLst>
                <a:ext uri="{63B3BB69-23CF-44E3-9099-C40C66FF867C}">
                  <a14:compatExt spid="_x0000_s61442"/>
                </a:ext>
                <a:ext uri="{FF2B5EF4-FFF2-40B4-BE49-F238E27FC236}">
                  <a16:creationId xmlns:a16="http://schemas.microsoft.com/office/drawing/2014/main" id="{00000000-0008-0000-0000-00000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20</xdr:row>
          <xdr:rowOff>142875</xdr:rowOff>
        </xdr:from>
        <xdr:to>
          <xdr:col>30</xdr:col>
          <xdr:colOff>104775</xdr:colOff>
          <xdr:row>25</xdr:row>
          <xdr:rowOff>47626</xdr:rowOff>
        </xdr:to>
        <xdr:sp macro="" textlink="">
          <xdr:nvSpPr>
            <xdr:cNvPr id="61443" name="CB 必1-9" hidden="1">
              <a:extLst>
                <a:ext uri="{63B3BB69-23CF-44E3-9099-C40C66FF867C}">
                  <a14:compatExt spid="_x0000_s61443"/>
                </a:ext>
                <a:ext uri="{FF2B5EF4-FFF2-40B4-BE49-F238E27FC236}">
                  <a16:creationId xmlns:a16="http://schemas.microsoft.com/office/drawing/2014/main" id="{00000000-0008-0000-0000-00000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20</xdr:row>
          <xdr:rowOff>142875</xdr:rowOff>
        </xdr:from>
        <xdr:to>
          <xdr:col>25</xdr:col>
          <xdr:colOff>133350</xdr:colOff>
          <xdr:row>25</xdr:row>
          <xdr:rowOff>38101</xdr:rowOff>
        </xdr:to>
        <xdr:sp macro="" textlink="">
          <xdr:nvSpPr>
            <xdr:cNvPr id="61444" name="CB 必1-8" hidden="1">
              <a:extLst>
                <a:ext uri="{63B3BB69-23CF-44E3-9099-C40C66FF867C}">
                  <a14:compatExt spid="_x0000_s61444"/>
                </a:ext>
                <a:ext uri="{FF2B5EF4-FFF2-40B4-BE49-F238E27FC236}">
                  <a16:creationId xmlns:a16="http://schemas.microsoft.com/office/drawing/2014/main" id="{00000000-0008-0000-0000-000004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20</xdr:row>
          <xdr:rowOff>142875</xdr:rowOff>
        </xdr:from>
        <xdr:to>
          <xdr:col>17</xdr:col>
          <xdr:colOff>76200</xdr:colOff>
          <xdr:row>25</xdr:row>
          <xdr:rowOff>47626</xdr:rowOff>
        </xdr:to>
        <xdr:sp macro="" textlink="">
          <xdr:nvSpPr>
            <xdr:cNvPr id="61445" name="CB 必1-7" hidden="1">
              <a:extLst>
                <a:ext uri="{63B3BB69-23CF-44E3-9099-C40C66FF867C}">
                  <a14:compatExt spid="_x0000_s61445"/>
                </a:ext>
                <a:ext uri="{FF2B5EF4-FFF2-40B4-BE49-F238E27FC236}">
                  <a16:creationId xmlns:a16="http://schemas.microsoft.com/office/drawing/2014/main" id="{00000000-0008-0000-0000-00000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20</xdr:row>
          <xdr:rowOff>142875</xdr:rowOff>
        </xdr:from>
        <xdr:to>
          <xdr:col>11</xdr:col>
          <xdr:colOff>190500</xdr:colOff>
          <xdr:row>25</xdr:row>
          <xdr:rowOff>47626</xdr:rowOff>
        </xdr:to>
        <xdr:sp macro="" textlink="">
          <xdr:nvSpPr>
            <xdr:cNvPr id="61446" name="CB 必1-6" hidden="1">
              <a:extLst>
                <a:ext uri="{63B3BB69-23CF-44E3-9099-C40C66FF867C}">
                  <a14:compatExt spid="_x0000_s61446"/>
                </a:ext>
                <a:ext uri="{FF2B5EF4-FFF2-40B4-BE49-F238E27FC236}">
                  <a16:creationId xmlns:a16="http://schemas.microsoft.com/office/drawing/2014/main" id="{00000000-0008-0000-0000-000006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142875</xdr:rowOff>
        </xdr:from>
        <xdr:to>
          <xdr:col>7</xdr:col>
          <xdr:colOff>1190625</xdr:colOff>
          <xdr:row>25</xdr:row>
          <xdr:rowOff>47626</xdr:rowOff>
        </xdr:to>
        <xdr:sp macro="" textlink="">
          <xdr:nvSpPr>
            <xdr:cNvPr id="61447" name="CB 必1-5" hidden="1">
              <a:extLst>
                <a:ext uri="{63B3BB69-23CF-44E3-9099-C40C66FF867C}">
                  <a14:compatExt spid="_x0000_s61447"/>
                </a:ext>
                <a:ext uri="{FF2B5EF4-FFF2-40B4-BE49-F238E27FC236}">
                  <a16:creationId xmlns:a16="http://schemas.microsoft.com/office/drawing/2014/main" id="{00000000-0008-0000-0000-000007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19050</xdr:colOff>
          <xdr:row>18</xdr:row>
          <xdr:rowOff>133350</xdr:rowOff>
        </xdr:from>
        <xdr:to>
          <xdr:col>39</xdr:col>
          <xdr:colOff>133350</xdr:colOff>
          <xdr:row>20</xdr:row>
          <xdr:rowOff>38100</xdr:rowOff>
        </xdr:to>
        <xdr:sp macro="" textlink="">
          <xdr:nvSpPr>
            <xdr:cNvPr id="61454" name="OB 必1-2-2" hidden="1">
              <a:extLst>
                <a:ext uri="{63B3BB69-23CF-44E3-9099-C40C66FF867C}">
                  <a14:compatExt spid="_x0000_s61454"/>
                </a:ext>
                <a:ext uri="{FF2B5EF4-FFF2-40B4-BE49-F238E27FC236}">
                  <a16:creationId xmlns:a16="http://schemas.microsoft.com/office/drawing/2014/main" id="{00000000-0008-0000-0000-00000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180975</xdr:colOff>
          <xdr:row>12</xdr:row>
          <xdr:rowOff>9525</xdr:rowOff>
        </xdr:from>
        <xdr:to>
          <xdr:col>39</xdr:col>
          <xdr:colOff>9525</xdr:colOff>
          <xdr:row>14</xdr:row>
          <xdr:rowOff>38100</xdr:rowOff>
        </xdr:to>
        <xdr:sp macro="" textlink="">
          <xdr:nvSpPr>
            <xdr:cNvPr id="61458" name="OB 必1-1-2" hidden="1">
              <a:extLst>
                <a:ext uri="{63B3BB69-23CF-44E3-9099-C40C66FF867C}">
                  <a14:compatExt spid="_x0000_s61458"/>
                </a:ext>
                <a:ext uri="{FF2B5EF4-FFF2-40B4-BE49-F238E27FC236}">
                  <a16:creationId xmlns:a16="http://schemas.microsoft.com/office/drawing/2014/main" id="{00000000-0008-0000-0000-00001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12</xdr:row>
          <xdr:rowOff>9525</xdr:rowOff>
        </xdr:from>
        <xdr:to>
          <xdr:col>34</xdr:col>
          <xdr:colOff>0</xdr:colOff>
          <xdr:row>14</xdr:row>
          <xdr:rowOff>38100</xdr:rowOff>
        </xdr:to>
        <xdr:sp macro="" textlink="">
          <xdr:nvSpPr>
            <xdr:cNvPr id="61459" name="OB 必1-1-3" hidden="1">
              <a:extLst>
                <a:ext uri="{63B3BB69-23CF-44E3-9099-C40C66FF867C}">
                  <a14:compatExt spid="_x0000_s61459"/>
                </a:ext>
                <a:ext uri="{FF2B5EF4-FFF2-40B4-BE49-F238E27FC236}">
                  <a16:creationId xmlns:a16="http://schemas.microsoft.com/office/drawing/2014/main" id="{00000000-0008-0000-0000-00001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12</xdr:row>
          <xdr:rowOff>9525</xdr:rowOff>
        </xdr:from>
        <xdr:to>
          <xdr:col>26</xdr:col>
          <xdr:colOff>209550</xdr:colOff>
          <xdr:row>14</xdr:row>
          <xdr:rowOff>38100</xdr:rowOff>
        </xdr:to>
        <xdr:sp macro="" textlink="">
          <xdr:nvSpPr>
            <xdr:cNvPr id="61460" name="OB 必1-1-4" hidden="1">
              <a:extLst>
                <a:ext uri="{63B3BB69-23CF-44E3-9099-C40C66FF867C}">
                  <a14:compatExt spid="_x0000_s61460"/>
                </a:ext>
                <a:ext uri="{FF2B5EF4-FFF2-40B4-BE49-F238E27FC236}">
                  <a16:creationId xmlns:a16="http://schemas.microsoft.com/office/drawing/2014/main" id="{00000000-0008-0000-0000-000014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69723" name="CB 必1-1" hidden="1">
              <a:extLst>
                <a:ext uri="{63B3BB69-23CF-44E3-9099-C40C66FF867C}">
                  <a14:compatExt spid="_x0000_s69723"/>
                </a:ext>
                <a:ext uri="{FF2B5EF4-FFF2-40B4-BE49-F238E27FC236}">
                  <a16:creationId xmlns:a16="http://schemas.microsoft.com/office/drawing/2014/main" id="{00000000-0008-0000-0000-00005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12</xdr:row>
          <xdr:rowOff>9525</xdr:rowOff>
        </xdr:from>
        <xdr:to>
          <xdr:col>19</xdr:col>
          <xdr:colOff>200025</xdr:colOff>
          <xdr:row>14</xdr:row>
          <xdr:rowOff>38100</xdr:rowOff>
        </xdr:to>
        <xdr:sp macro="" textlink="">
          <xdr:nvSpPr>
            <xdr:cNvPr id="69728" name="OB 必1-1-5" hidden="1">
              <a:extLst>
                <a:ext uri="{63B3BB69-23CF-44E3-9099-C40C66FF867C}">
                  <a14:compatExt spid="_x0000_s69728"/>
                </a:ext>
                <a:ext uri="{FF2B5EF4-FFF2-40B4-BE49-F238E27FC236}">
                  <a16:creationId xmlns:a16="http://schemas.microsoft.com/office/drawing/2014/main" id="{00000000-0008-0000-0000-00006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</xdr:colOff>
          <xdr:row>19</xdr:row>
          <xdr:rowOff>0</xdr:rowOff>
        </xdr:from>
        <xdr:to>
          <xdr:col>39</xdr:col>
          <xdr:colOff>38100</xdr:colOff>
          <xdr:row>20</xdr:row>
          <xdr:rowOff>81803</xdr:rowOff>
        </xdr:to>
        <xdr:sp macro="" textlink="">
          <xdr:nvSpPr>
            <xdr:cNvPr id="61449" name="OB 必1-3-1" hidden="1">
              <a:extLst>
                <a:ext uri="{63B3BB69-23CF-44E3-9099-C40C66FF867C}">
                  <a14:compatExt spid="_x0000_s61449"/>
                </a:ext>
                <a:ext uri="{FF2B5EF4-FFF2-40B4-BE49-F238E27FC236}">
                  <a16:creationId xmlns:a16="http://schemas.microsoft.com/office/drawing/2014/main" id="{00000000-0008-0000-0000-00000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12</xdr:row>
          <xdr:rowOff>9525</xdr:rowOff>
        </xdr:from>
        <xdr:to>
          <xdr:col>13</xdr:col>
          <xdr:colOff>0</xdr:colOff>
          <xdr:row>14</xdr:row>
          <xdr:rowOff>38100</xdr:rowOff>
        </xdr:to>
        <xdr:sp macro="" textlink="">
          <xdr:nvSpPr>
            <xdr:cNvPr id="61457" name="OB 必1-1-1" hidden="1">
              <a:extLst>
                <a:ext uri="{63B3BB69-23CF-44E3-9099-C40C66FF867C}">
                  <a14:compatExt spid="_x0000_s61457"/>
                </a:ext>
                <a:ext uri="{FF2B5EF4-FFF2-40B4-BE49-F238E27FC236}">
                  <a16:creationId xmlns:a16="http://schemas.microsoft.com/office/drawing/2014/main" id="{00000000-0008-0000-0000-00001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15</xdr:row>
          <xdr:rowOff>76200</xdr:rowOff>
        </xdr:from>
        <xdr:to>
          <xdr:col>33</xdr:col>
          <xdr:colOff>209550</xdr:colOff>
          <xdr:row>18</xdr:row>
          <xdr:rowOff>152400</xdr:rowOff>
        </xdr:to>
        <xdr:sp macro="" textlink="">
          <xdr:nvSpPr>
            <xdr:cNvPr id="62390" name="GB 必1-1" hidden="1">
              <a:extLst>
                <a:ext uri="{63B3BB69-23CF-44E3-9099-C40C66FF867C}">
                  <a14:compatExt spid="_x0000_s62390"/>
                </a:ext>
                <a:ext uri="{FF2B5EF4-FFF2-40B4-BE49-F238E27FC236}">
                  <a16:creationId xmlns:a16="http://schemas.microsoft.com/office/drawing/2014/main" id="{00000000-0008-0000-0000-0000B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19</xdr:row>
          <xdr:rowOff>0</xdr:rowOff>
        </xdr:from>
        <xdr:to>
          <xdr:col>40</xdr:col>
          <xdr:colOff>38100</xdr:colOff>
          <xdr:row>21</xdr:row>
          <xdr:rowOff>5603</xdr:rowOff>
        </xdr:to>
        <xdr:sp macro="" textlink="">
          <xdr:nvSpPr>
            <xdr:cNvPr id="62391" name="GB 必1-3" hidden="1">
              <a:extLst>
                <a:ext uri="{63B3BB69-23CF-44E3-9099-C40C66FF867C}">
                  <a14:compatExt spid="_x0000_s62391"/>
                </a:ext>
                <a:ext uri="{FF2B5EF4-FFF2-40B4-BE49-F238E27FC236}">
                  <a16:creationId xmlns:a16="http://schemas.microsoft.com/office/drawing/2014/main" id="{00000000-0008-0000-0000-0000B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18</xdr:row>
          <xdr:rowOff>85725</xdr:rowOff>
        </xdr:from>
        <xdr:to>
          <xdr:col>39</xdr:col>
          <xdr:colOff>180975</xdr:colOff>
          <xdr:row>20</xdr:row>
          <xdr:rowOff>100853</xdr:rowOff>
        </xdr:to>
        <xdr:sp macro="" textlink="">
          <xdr:nvSpPr>
            <xdr:cNvPr id="62408" name="GB 必1-2" hidden="1">
              <a:extLst>
                <a:ext uri="{63B3BB69-23CF-44E3-9099-C40C66FF867C}">
                  <a14:compatExt spid="_x0000_s62408"/>
                </a:ext>
                <a:ext uri="{FF2B5EF4-FFF2-40B4-BE49-F238E27FC236}">
                  <a16:creationId xmlns:a16="http://schemas.microsoft.com/office/drawing/2014/main" id="{00000000-0008-0000-0000-0000C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35</xdr:row>
          <xdr:rowOff>0</xdr:rowOff>
        </xdr:from>
        <xdr:to>
          <xdr:col>39</xdr:col>
          <xdr:colOff>171450</xdr:colOff>
          <xdr:row>36</xdr:row>
          <xdr:rowOff>57151</xdr:rowOff>
        </xdr:to>
        <xdr:sp macro="" textlink="">
          <xdr:nvSpPr>
            <xdr:cNvPr id="61489" name="Option 必3-3-1" hidden="1">
              <a:extLst>
                <a:ext uri="{63B3BB69-23CF-44E3-9099-C40C66FF867C}">
                  <a14:compatExt spid="_x0000_s61489"/>
                </a:ext>
                <a:ext uri="{FF2B5EF4-FFF2-40B4-BE49-F238E27FC236}">
                  <a16:creationId xmlns:a16="http://schemas.microsoft.com/office/drawing/2014/main" id="{00000000-0008-0000-0000-00003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35</xdr:row>
          <xdr:rowOff>0</xdr:rowOff>
        </xdr:from>
        <xdr:to>
          <xdr:col>39</xdr:col>
          <xdr:colOff>171450</xdr:colOff>
          <xdr:row>36</xdr:row>
          <xdr:rowOff>76201</xdr:rowOff>
        </xdr:to>
        <xdr:sp macro="" textlink="">
          <xdr:nvSpPr>
            <xdr:cNvPr id="61493" name="Option 必3-2-1" hidden="1">
              <a:extLst>
                <a:ext uri="{63B3BB69-23CF-44E3-9099-C40C66FF867C}">
                  <a14:compatExt spid="_x0000_s61493"/>
                </a:ext>
                <a:ext uri="{FF2B5EF4-FFF2-40B4-BE49-F238E27FC236}">
                  <a16:creationId xmlns:a16="http://schemas.microsoft.com/office/drawing/2014/main" id="{00000000-0008-0000-0000-00003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35</xdr:row>
          <xdr:rowOff>0</xdr:rowOff>
        </xdr:from>
        <xdr:to>
          <xdr:col>39</xdr:col>
          <xdr:colOff>171450</xdr:colOff>
          <xdr:row>36</xdr:row>
          <xdr:rowOff>76201</xdr:rowOff>
        </xdr:to>
        <xdr:sp macro="" textlink="">
          <xdr:nvSpPr>
            <xdr:cNvPr id="61497" name="Option 必3-1-1" hidden="1">
              <a:extLst>
                <a:ext uri="{63B3BB69-23CF-44E3-9099-C40C66FF867C}">
                  <a14:compatExt spid="_x0000_s61497"/>
                </a:ext>
                <a:ext uri="{FF2B5EF4-FFF2-40B4-BE49-F238E27FC236}">
                  <a16:creationId xmlns:a16="http://schemas.microsoft.com/office/drawing/2014/main" id="{00000000-0008-0000-0000-00003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35</xdr:row>
          <xdr:rowOff>0</xdr:rowOff>
        </xdr:from>
        <xdr:to>
          <xdr:col>39</xdr:col>
          <xdr:colOff>19050</xdr:colOff>
          <xdr:row>36</xdr:row>
          <xdr:rowOff>57151</xdr:rowOff>
        </xdr:to>
        <xdr:sp macro="" textlink="">
          <xdr:nvSpPr>
            <xdr:cNvPr id="61509" name="Option 選1-3-1" hidden="1">
              <a:extLst>
                <a:ext uri="{63B3BB69-23CF-44E3-9099-C40C66FF867C}">
                  <a14:compatExt spid="_x0000_s61509"/>
                </a:ext>
                <a:ext uri="{FF2B5EF4-FFF2-40B4-BE49-F238E27FC236}">
                  <a16:creationId xmlns:a16="http://schemas.microsoft.com/office/drawing/2014/main" id="{00000000-0008-0000-0000-00004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9525</xdr:colOff>
          <xdr:row>35</xdr:row>
          <xdr:rowOff>0</xdr:rowOff>
        </xdr:from>
        <xdr:to>
          <xdr:col>39</xdr:col>
          <xdr:colOff>19050</xdr:colOff>
          <xdr:row>36</xdr:row>
          <xdr:rowOff>76201</xdr:rowOff>
        </xdr:to>
        <xdr:sp macro="" textlink="">
          <xdr:nvSpPr>
            <xdr:cNvPr id="61513" name="Option 選1-2-1" hidden="1">
              <a:extLst>
                <a:ext uri="{63B3BB69-23CF-44E3-9099-C40C66FF867C}">
                  <a14:compatExt spid="_x0000_s61513"/>
                </a:ext>
                <a:ext uri="{FF2B5EF4-FFF2-40B4-BE49-F238E27FC236}">
                  <a16:creationId xmlns:a16="http://schemas.microsoft.com/office/drawing/2014/main" id="{00000000-0008-0000-0000-00004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85725</xdr:colOff>
          <xdr:row>35</xdr:row>
          <xdr:rowOff>0</xdr:rowOff>
        </xdr:from>
        <xdr:to>
          <xdr:col>38</xdr:col>
          <xdr:colOff>104775</xdr:colOff>
          <xdr:row>36</xdr:row>
          <xdr:rowOff>76201</xdr:rowOff>
        </xdr:to>
        <xdr:sp macro="" textlink="">
          <xdr:nvSpPr>
            <xdr:cNvPr id="61517" name="Option 選1-1-1" hidden="1">
              <a:extLst>
                <a:ext uri="{63B3BB69-23CF-44E3-9099-C40C66FF867C}">
                  <a14:compatExt spid="_x0000_s61517"/>
                </a:ext>
                <a:ext uri="{FF2B5EF4-FFF2-40B4-BE49-F238E27FC236}">
                  <a16:creationId xmlns:a16="http://schemas.microsoft.com/office/drawing/2014/main" id="{00000000-0008-0000-0000-00004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35</xdr:row>
          <xdr:rowOff>0</xdr:rowOff>
        </xdr:from>
        <xdr:to>
          <xdr:col>40</xdr:col>
          <xdr:colOff>19050</xdr:colOff>
          <xdr:row>36</xdr:row>
          <xdr:rowOff>57151</xdr:rowOff>
        </xdr:to>
        <xdr:sp macro="" textlink="">
          <xdr:nvSpPr>
            <xdr:cNvPr id="61531" name="Option 選2-3-1" hidden="1">
              <a:extLst>
                <a:ext uri="{63B3BB69-23CF-44E3-9099-C40C66FF867C}">
                  <a14:compatExt spid="_x0000_s61531"/>
                </a:ext>
                <a:ext uri="{FF2B5EF4-FFF2-40B4-BE49-F238E27FC236}">
                  <a16:creationId xmlns:a16="http://schemas.microsoft.com/office/drawing/2014/main" id="{00000000-0008-0000-0000-00005B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35</xdr:row>
          <xdr:rowOff>0</xdr:rowOff>
        </xdr:from>
        <xdr:to>
          <xdr:col>40</xdr:col>
          <xdr:colOff>19050</xdr:colOff>
          <xdr:row>36</xdr:row>
          <xdr:rowOff>76201</xdr:rowOff>
        </xdr:to>
        <xdr:sp macro="" textlink="">
          <xdr:nvSpPr>
            <xdr:cNvPr id="61535" name="Option 選2-2-1" hidden="1">
              <a:extLst>
                <a:ext uri="{63B3BB69-23CF-44E3-9099-C40C66FF867C}">
                  <a14:compatExt spid="_x0000_s61535"/>
                </a:ext>
                <a:ext uri="{FF2B5EF4-FFF2-40B4-BE49-F238E27FC236}">
                  <a16:creationId xmlns:a16="http://schemas.microsoft.com/office/drawing/2014/main" id="{00000000-0008-0000-0000-00005F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35</xdr:row>
          <xdr:rowOff>0</xdr:rowOff>
        </xdr:from>
        <xdr:to>
          <xdr:col>40</xdr:col>
          <xdr:colOff>19050</xdr:colOff>
          <xdr:row>36</xdr:row>
          <xdr:rowOff>76201</xdr:rowOff>
        </xdr:to>
        <xdr:sp macro="" textlink="">
          <xdr:nvSpPr>
            <xdr:cNvPr id="61539" name="Option 選2-1-1" hidden="1">
              <a:extLst>
                <a:ext uri="{63B3BB69-23CF-44E3-9099-C40C66FF867C}">
                  <a14:compatExt spid="_x0000_s61539"/>
                </a:ext>
                <a:ext uri="{FF2B5EF4-FFF2-40B4-BE49-F238E27FC236}">
                  <a16:creationId xmlns:a16="http://schemas.microsoft.com/office/drawing/2014/main" id="{00000000-0008-0000-0000-00006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35</xdr:row>
          <xdr:rowOff>0</xdr:rowOff>
        </xdr:from>
        <xdr:to>
          <xdr:col>39</xdr:col>
          <xdr:colOff>114300</xdr:colOff>
          <xdr:row>36</xdr:row>
          <xdr:rowOff>57151</xdr:rowOff>
        </xdr:to>
        <xdr:sp macro="" textlink="">
          <xdr:nvSpPr>
            <xdr:cNvPr id="61552" name="Option 選3-3-1" hidden="1">
              <a:extLst>
                <a:ext uri="{63B3BB69-23CF-44E3-9099-C40C66FF867C}">
                  <a14:compatExt spid="_x0000_s61552"/>
                </a:ext>
                <a:ext uri="{FF2B5EF4-FFF2-40B4-BE49-F238E27FC236}">
                  <a16:creationId xmlns:a16="http://schemas.microsoft.com/office/drawing/2014/main" id="{00000000-0008-0000-0000-000070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35</xdr:row>
          <xdr:rowOff>0</xdr:rowOff>
        </xdr:from>
        <xdr:to>
          <xdr:col>19</xdr:col>
          <xdr:colOff>200025</xdr:colOff>
          <xdr:row>36</xdr:row>
          <xdr:rowOff>57151</xdr:rowOff>
        </xdr:to>
        <xdr:sp macro="" textlink="">
          <xdr:nvSpPr>
            <xdr:cNvPr id="61555" name="Option 選-３-3-2" hidden="1">
              <a:extLst>
                <a:ext uri="{63B3BB69-23CF-44E3-9099-C40C66FF867C}">
                  <a14:compatExt spid="_x0000_s61555"/>
                </a:ext>
                <a:ext uri="{FF2B5EF4-FFF2-40B4-BE49-F238E27FC236}">
                  <a16:creationId xmlns:a16="http://schemas.microsoft.com/office/drawing/2014/main" id="{00000000-0008-0000-0000-00007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35</xdr:row>
          <xdr:rowOff>0</xdr:rowOff>
        </xdr:from>
        <xdr:to>
          <xdr:col>39</xdr:col>
          <xdr:colOff>114300</xdr:colOff>
          <xdr:row>36</xdr:row>
          <xdr:rowOff>76201</xdr:rowOff>
        </xdr:to>
        <xdr:sp macro="" textlink="">
          <xdr:nvSpPr>
            <xdr:cNvPr id="61556" name="Option 選3-2-1" hidden="1">
              <a:extLst>
                <a:ext uri="{63B3BB69-23CF-44E3-9099-C40C66FF867C}">
                  <a14:compatExt spid="_x0000_s61556"/>
                </a:ext>
                <a:ext uri="{FF2B5EF4-FFF2-40B4-BE49-F238E27FC236}">
                  <a16:creationId xmlns:a16="http://schemas.microsoft.com/office/drawing/2014/main" id="{00000000-0008-0000-0000-000074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35</xdr:row>
          <xdr:rowOff>0</xdr:rowOff>
        </xdr:from>
        <xdr:to>
          <xdr:col>19</xdr:col>
          <xdr:colOff>200025</xdr:colOff>
          <xdr:row>36</xdr:row>
          <xdr:rowOff>76201</xdr:rowOff>
        </xdr:to>
        <xdr:sp macro="" textlink="">
          <xdr:nvSpPr>
            <xdr:cNvPr id="61559" name="Option 選-３-2-2" hidden="1">
              <a:extLst>
                <a:ext uri="{63B3BB69-23CF-44E3-9099-C40C66FF867C}">
                  <a14:compatExt spid="_x0000_s61559"/>
                </a:ext>
                <a:ext uri="{FF2B5EF4-FFF2-40B4-BE49-F238E27FC236}">
                  <a16:creationId xmlns:a16="http://schemas.microsoft.com/office/drawing/2014/main" id="{00000000-0008-0000-0000-000077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</xdr:colOff>
          <xdr:row>35</xdr:row>
          <xdr:rowOff>0</xdr:rowOff>
        </xdr:from>
        <xdr:to>
          <xdr:col>39</xdr:col>
          <xdr:colOff>114300</xdr:colOff>
          <xdr:row>36</xdr:row>
          <xdr:rowOff>76201</xdr:rowOff>
        </xdr:to>
        <xdr:sp macro="" textlink="">
          <xdr:nvSpPr>
            <xdr:cNvPr id="61560" name="Option 選3-1-1" hidden="1">
              <a:extLst>
                <a:ext uri="{63B3BB69-23CF-44E3-9099-C40C66FF867C}">
                  <a14:compatExt spid="_x0000_s61560"/>
                </a:ext>
                <a:ext uri="{FF2B5EF4-FFF2-40B4-BE49-F238E27FC236}">
                  <a16:creationId xmlns:a16="http://schemas.microsoft.com/office/drawing/2014/main" id="{00000000-0008-0000-0000-00007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35</xdr:row>
          <xdr:rowOff>0</xdr:rowOff>
        </xdr:from>
        <xdr:to>
          <xdr:col>19</xdr:col>
          <xdr:colOff>200025</xdr:colOff>
          <xdr:row>36</xdr:row>
          <xdr:rowOff>76201</xdr:rowOff>
        </xdr:to>
        <xdr:sp macro="" textlink="">
          <xdr:nvSpPr>
            <xdr:cNvPr id="61563" name="Option 選-３-1-2" hidden="1">
              <a:extLst>
                <a:ext uri="{63B3BB69-23CF-44E3-9099-C40C66FF867C}">
                  <a14:compatExt spid="_x0000_s61563"/>
                </a:ext>
                <a:ext uri="{FF2B5EF4-FFF2-40B4-BE49-F238E27FC236}">
                  <a16:creationId xmlns:a16="http://schemas.microsoft.com/office/drawing/2014/main" id="{00000000-0008-0000-0000-00007B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35</xdr:row>
          <xdr:rowOff>0</xdr:rowOff>
        </xdr:from>
        <xdr:to>
          <xdr:col>39</xdr:col>
          <xdr:colOff>66675</xdr:colOff>
          <xdr:row>36</xdr:row>
          <xdr:rowOff>57151</xdr:rowOff>
        </xdr:to>
        <xdr:sp macro="" textlink="">
          <xdr:nvSpPr>
            <xdr:cNvPr id="61573" name="Option 選4-3-1" hidden="1">
              <a:extLst>
                <a:ext uri="{63B3BB69-23CF-44E3-9099-C40C66FF867C}">
                  <a14:compatExt spid="_x0000_s61573"/>
                </a:ext>
                <a:ext uri="{FF2B5EF4-FFF2-40B4-BE49-F238E27FC236}">
                  <a16:creationId xmlns:a16="http://schemas.microsoft.com/office/drawing/2014/main" id="{00000000-0008-0000-0000-000085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35</xdr:row>
          <xdr:rowOff>0</xdr:rowOff>
        </xdr:from>
        <xdr:to>
          <xdr:col>39</xdr:col>
          <xdr:colOff>66675</xdr:colOff>
          <xdr:row>36</xdr:row>
          <xdr:rowOff>76201</xdr:rowOff>
        </xdr:to>
        <xdr:sp macro="" textlink="">
          <xdr:nvSpPr>
            <xdr:cNvPr id="61577" name="Option 選4-2-1" hidden="1">
              <a:extLst>
                <a:ext uri="{63B3BB69-23CF-44E3-9099-C40C66FF867C}">
                  <a14:compatExt spid="_x0000_s61577"/>
                </a:ext>
                <a:ext uri="{FF2B5EF4-FFF2-40B4-BE49-F238E27FC236}">
                  <a16:creationId xmlns:a16="http://schemas.microsoft.com/office/drawing/2014/main" id="{00000000-0008-0000-0000-00008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35</xdr:row>
          <xdr:rowOff>0</xdr:rowOff>
        </xdr:from>
        <xdr:to>
          <xdr:col>39</xdr:col>
          <xdr:colOff>66675</xdr:colOff>
          <xdr:row>36</xdr:row>
          <xdr:rowOff>76201</xdr:rowOff>
        </xdr:to>
        <xdr:sp macro="" textlink="">
          <xdr:nvSpPr>
            <xdr:cNvPr id="61581" name="Option 選4-1-1" hidden="1">
              <a:extLst>
                <a:ext uri="{63B3BB69-23CF-44E3-9099-C40C66FF867C}">
                  <a14:compatExt spid="_x0000_s61581"/>
                </a:ext>
                <a:ext uri="{FF2B5EF4-FFF2-40B4-BE49-F238E27FC236}">
                  <a16:creationId xmlns:a16="http://schemas.microsoft.com/office/drawing/2014/main" id="{00000000-0008-0000-0000-00008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35</xdr:row>
          <xdr:rowOff>0</xdr:rowOff>
        </xdr:from>
        <xdr:to>
          <xdr:col>39</xdr:col>
          <xdr:colOff>133350</xdr:colOff>
          <xdr:row>36</xdr:row>
          <xdr:rowOff>57151</xdr:rowOff>
        </xdr:to>
        <xdr:sp macro="" textlink="">
          <xdr:nvSpPr>
            <xdr:cNvPr id="61594" name="Option 選5-3-1" hidden="1">
              <a:extLst>
                <a:ext uri="{63B3BB69-23CF-44E3-9099-C40C66FF867C}">
                  <a14:compatExt spid="_x0000_s61594"/>
                </a:ext>
                <a:ext uri="{FF2B5EF4-FFF2-40B4-BE49-F238E27FC236}">
                  <a16:creationId xmlns:a16="http://schemas.microsoft.com/office/drawing/2014/main" id="{00000000-0008-0000-0000-00009A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35</xdr:row>
          <xdr:rowOff>0</xdr:rowOff>
        </xdr:from>
        <xdr:to>
          <xdr:col>39</xdr:col>
          <xdr:colOff>133350</xdr:colOff>
          <xdr:row>36</xdr:row>
          <xdr:rowOff>76201</xdr:rowOff>
        </xdr:to>
        <xdr:sp macro="" textlink="">
          <xdr:nvSpPr>
            <xdr:cNvPr id="61598" name="Option 選5-2-1" hidden="1">
              <a:extLst>
                <a:ext uri="{63B3BB69-23CF-44E3-9099-C40C66FF867C}">
                  <a14:compatExt spid="_x0000_s61598"/>
                </a:ext>
                <a:ext uri="{FF2B5EF4-FFF2-40B4-BE49-F238E27FC236}">
                  <a16:creationId xmlns:a16="http://schemas.microsoft.com/office/drawing/2014/main" id="{00000000-0008-0000-0000-00009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35</xdr:row>
          <xdr:rowOff>0</xdr:rowOff>
        </xdr:from>
        <xdr:to>
          <xdr:col>39</xdr:col>
          <xdr:colOff>133350</xdr:colOff>
          <xdr:row>36</xdr:row>
          <xdr:rowOff>76201</xdr:rowOff>
        </xdr:to>
        <xdr:sp macro="" textlink="">
          <xdr:nvSpPr>
            <xdr:cNvPr id="61602" name="Option 選5-1-1" hidden="1">
              <a:extLst>
                <a:ext uri="{63B3BB69-23CF-44E3-9099-C40C66FF867C}">
                  <a14:compatExt spid="_x0000_s61602"/>
                </a:ext>
                <a:ext uri="{FF2B5EF4-FFF2-40B4-BE49-F238E27FC236}">
                  <a16:creationId xmlns:a16="http://schemas.microsoft.com/office/drawing/2014/main" id="{00000000-0008-0000-0000-0000A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38</xdr:row>
          <xdr:rowOff>142875</xdr:rowOff>
        </xdr:from>
        <xdr:to>
          <xdr:col>1</xdr:col>
          <xdr:colOff>180975</xdr:colOff>
          <xdr:row>38</xdr:row>
          <xdr:rowOff>514350</xdr:rowOff>
        </xdr:to>
        <xdr:sp macro="" textlink="">
          <xdr:nvSpPr>
            <xdr:cNvPr id="61606" name="Check Box 166" hidden="1">
              <a:extLst>
                <a:ext uri="{63B3BB69-23CF-44E3-9099-C40C66FF867C}">
                  <a14:compatExt spid="_x0000_s61606"/>
                </a:ext>
                <a:ext uri="{FF2B5EF4-FFF2-40B4-BE49-F238E27FC236}">
                  <a16:creationId xmlns:a16="http://schemas.microsoft.com/office/drawing/2014/main" id="{00000000-0008-0000-0000-0000A6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49</xdr:row>
          <xdr:rowOff>142875</xdr:rowOff>
        </xdr:from>
        <xdr:to>
          <xdr:col>43</xdr:col>
          <xdr:colOff>104775</xdr:colOff>
          <xdr:row>54</xdr:row>
          <xdr:rowOff>38100</xdr:rowOff>
        </xdr:to>
        <xdr:sp macro="" textlink="">
          <xdr:nvSpPr>
            <xdr:cNvPr id="61607" name="Check Box 167" hidden="1">
              <a:extLst>
                <a:ext uri="{63B3BB69-23CF-44E3-9099-C40C66FF867C}">
                  <a14:compatExt spid="_x0000_s61607"/>
                </a:ext>
                <a:ext uri="{FF2B5EF4-FFF2-40B4-BE49-F238E27FC236}">
                  <a16:creationId xmlns:a16="http://schemas.microsoft.com/office/drawing/2014/main" id="{00000000-0008-0000-0000-0000A7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49</xdr:row>
          <xdr:rowOff>142875</xdr:rowOff>
        </xdr:from>
        <xdr:to>
          <xdr:col>33</xdr:col>
          <xdr:colOff>104775</xdr:colOff>
          <xdr:row>54</xdr:row>
          <xdr:rowOff>47625</xdr:rowOff>
        </xdr:to>
        <xdr:sp macro="" textlink="">
          <xdr:nvSpPr>
            <xdr:cNvPr id="61608" name="Check Box 168" hidden="1">
              <a:extLst>
                <a:ext uri="{63B3BB69-23CF-44E3-9099-C40C66FF867C}">
                  <a14:compatExt spid="_x0000_s61608"/>
                </a:ext>
                <a:ext uri="{FF2B5EF4-FFF2-40B4-BE49-F238E27FC236}">
                  <a16:creationId xmlns:a16="http://schemas.microsoft.com/office/drawing/2014/main" id="{00000000-0008-0000-0000-0000A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49</xdr:row>
          <xdr:rowOff>142875</xdr:rowOff>
        </xdr:from>
        <xdr:to>
          <xdr:col>30</xdr:col>
          <xdr:colOff>104775</xdr:colOff>
          <xdr:row>54</xdr:row>
          <xdr:rowOff>47625</xdr:rowOff>
        </xdr:to>
        <xdr:sp macro="" textlink="">
          <xdr:nvSpPr>
            <xdr:cNvPr id="61609" name="Check Box 169" hidden="1">
              <a:extLst>
                <a:ext uri="{63B3BB69-23CF-44E3-9099-C40C66FF867C}">
                  <a14:compatExt spid="_x0000_s61609"/>
                </a:ext>
                <a:ext uri="{FF2B5EF4-FFF2-40B4-BE49-F238E27FC236}">
                  <a16:creationId xmlns:a16="http://schemas.microsoft.com/office/drawing/2014/main" id="{00000000-0008-0000-0000-0000A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49</xdr:row>
          <xdr:rowOff>142875</xdr:rowOff>
        </xdr:from>
        <xdr:to>
          <xdr:col>25</xdr:col>
          <xdr:colOff>133350</xdr:colOff>
          <xdr:row>54</xdr:row>
          <xdr:rowOff>38100</xdr:rowOff>
        </xdr:to>
        <xdr:sp macro="" textlink="">
          <xdr:nvSpPr>
            <xdr:cNvPr id="61610" name="Check Box 170" hidden="1">
              <a:extLst>
                <a:ext uri="{63B3BB69-23CF-44E3-9099-C40C66FF867C}">
                  <a14:compatExt spid="_x0000_s61610"/>
                </a:ext>
                <a:ext uri="{FF2B5EF4-FFF2-40B4-BE49-F238E27FC236}">
                  <a16:creationId xmlns:a16="http://schemas.microsoft.com/office/drawing/2014/main" id="{00000000-0008-0000-0000-0000AA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49</xdr:row>
          <xdr:rowOff>142875</xdr:rowOff>
        </xdr:from>
        <xdr:to>
          <xdr:col>17</xdr:col>
          <xdr:colOff>85725</xdr:colOff>
          <xdr:row>54</xdr:row>
          <xdr:rowOff>47625</xdr:rowOff>
        </xdr:to>
        <xdr:sp macro="" textlink="">
          <xdr:nvSpPr>
            <xdr:cNvPr id="61611" name="Check Box 171" hidden="1">
              <a:extLst>
                <a:ext uri="{63B3BB69-23CF-44E3-9099-C40C66FF867C}">
                  <a14:compatExt spid="_x0000_s61611"/>
                </a:ext>
                <a:ext uri="{FF2B5EF4-FFF2-40B4-BE49-F238E27FC236}">
                  <a16:creationId xmlns:a16="http://schemas.microsoft.com/office/drawing/2014/main" id="{00000000-0008-0000-0000-0000AB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49</xdr:row>
          <xdr:rowOff>142875</xdr:rowOff>
        </xdr:from>
        <xdr:to>
          <xdr:col>11</xdr:col>
          <xdr:colOff>190500</xdr:colOff>
          <xdr:row>54</xdr:row>
          <xdr:rowOff>47625</xdr:rowOff>
        </xdr:to>
        <xdr:sp macro="" textlink="">
          <xdr:nvSpPr>
            <xdr:cNvPr id="61612" name="Check Box 172" hidden="1">
              <a:extLst>
                <a:ext uri="{63B3BB69-23CF-44E3-9099-C40C66FF867C}">
                  <a14:compatExt spid="_x0000_s61612"/>
                </a:ext>
                <a:ext uri="{FF2B5EF4-FFF2-40B4-BE49-F238E27FC236}">
                  <a16:creationId xmlns:a16="http://schemas.microsoft.com/office/drawing/2014/main" id="{00000000-0008-0000-0000-0000AC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49</xdr:row>
          <xdr:rowOff>142875</xdr:rowOff>
        </xdr:from>
        <xdr:to>
          <xdr:col>7</xdr:col>
          <xdr:colOff>1200150</xdr:colOff>
          <xdr:row>54</xdr:row>
          <xdr:rowOff>47625</xdr:rowOff>
        </xdr:to>
        <xdr:sp macro="" textlink="">
          <xdr:nvSpPr>
            <xdr:cNvPr id="61613" name="Check Box 173" hidden="1">
              <a:extLst>
                <a:ext uri="{63B3BB69-23CF-44E3-9099-C40C66FF867C}">
                  <a14:compatExt spid="_x0000_s61613"/>
                </a:ext>
                <a:ext uri="{FF2B5EF4-FFF2-40B4-BE49-F238E27FC236}">
                  <a16:creationId xmlns:a16="http://schemas.microsoft.com/office/drawing/2014/main" id="{00000000-0008-0000-0000-0000A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114300</xdr:colOff>
          <xdr:row>48</xdr:row>
          <xdr:rowOff>0</xdr:rowOff>
        </xdr:from>
        <xdr:to>
          <xdr:col>40</xdr:col>
          <xdr:colOff>9525</xdr:colOff>
          <xdr:row>49</xdr:row>
          <xdr:rowOff>53228</xdr:rowOff>
        </xdr:to>
        <xdr:sp macro="" textlink="">
          <xdr:nvSpPr>
            <xdr:cNvPr id="61615" name="Option 選6-3-1" hidden="1">
              <a:extLst>
                <a:ext uri="{63B3BB69-23CF-44E3-9099-C40C66FF867C}">
                  <a14:compatExt spid="_x0000_s61615"/>
                </a:ext>
                <a:ext uri="{FF2B5EF4-FFF2-40B4-BE49-F238E27FC236}">
                  <a16:creationId xmlns:a16="http://schemas.microsoft.com/office/drawing/2014/main" id="{00000000-0008-0000-0000-0000AF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114300</xdr:colOff>
          <xdr:row>47</xdr:row>
          <xdr:rowOff>142875</xdr:rowOff>
        </xdr:from>
        <xdr:to>
          <xdr:col>40</xdr:col>
          <xdr:colOff>9525</xdr:colOff>
          <xdr:row>49</xdr:row>
          <xdr:rowOff>47626</xdr:rowOff>
        </xdr:to>
        <xdr:sp macro="" textlink="">
          <xdr:nvSpPr>
            <xdr:cNvPr id="61619" name="Option 選6-2-1" hidden="1">
              <a:extLst>
                <a:ext uri="{63B3BB69-23CF-44E3-9099-C40C66FF867C}">
                  <a14:compatExt spid="_x0000_s61619"/>
                </a:ext>
                <a:ext uri="{FF2B5EF4-FFF2-40B4-BE49-F238E27FC236}">
                  <a16:creationId xmlns:a16="http://schemas.microsoft.com/office/drawing/2014/main" id="{00000000-0008-0000-0000-0000B3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114300</xdr:colOff>
          <xdr:row>41</xdr:row>
          <xdr:rowOff>9525</xdr:rowOff>
        </xdr:from>
        <xdr:to>
          <xdr:col>40</xdr:col>
          <xdr:colOff>9525</xdr:colOff>
          <xdr:row>43</xdr:row>
          <xdr:rowOff>38099</xdr:rowOff>
        </xdr:to>
        <xdr:sp macro="" textlink="">
          <xdr:nvSpPr>
            <xdr:cNvPr id="61623" name="Option 選6-1-1" hidden="1">
              <a:extLst>
                <a:ext uri="{63B3BB69-23CF-44E3-9099-C40C66FF867C}">
                  <a14:compatExt spid="_x0000_s61623"/>
                </a:ext>
                <a:ext uri="{FF2B5EF4-FFF2-40B4-BE49-F238E27FC236}">
                  <a16:creationId xmlns:a16="http://schemas.microsoft.com/office/drawing/2014/main" id="{00000000-0008-0000-0000-0000B7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41</xdr:row>
          <xdr:rowOff>9525</xdr:rowOff>
        </xdr:from>
        <xdr:to>
          <xdr:col>33</xdr:col>
          <xdr:colOff>209550</xdr:colOff>
          <xdr:row>43</xdr:row>
          <xdr:rowOff>38099</xdr:rowOff>
        </xdr:to>
        <xdr:sp macro="" textlink="">
          <xdr:nvSpPr>
            <xdr:cNvPr id="61624" name="Option Button 184" hidden="1">
              <a:extLst>
                <a:ext uri="{63B3BB69-23CF-44E3-9099-C40C66FF867C}">
                  <a14:compatExt spid="_x0000_s61624"/>
                </a:ext>
                <a:ext uri="{FF2B5EF4-FFF2-40B4-BE49-F238E27FC236}">
                  <a16:creationId xmlns:a16="http://schemas.microsoft.com/office/drawing/2014/main" id="{00000000-0008-0000-0000-0000B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41</xdr:row>
          <xdr:rowOff>9525</xdr:rowOff>
        </xdr:from>
        <xdr:to>
          <xdr:col>26</xdr:col>
          <xdr:colOff>209550</xdr:colOff>
          <xdr:row>43</xdr:row>
          <xdr:rowOff>38099</xdr:rowOff>
        </xdr:to>
        <xdr:sp macro="" textlink="">
          <xdr:nvSpPr>
            <xdr:cNvPr id="61625" name="Option Button 185" hidden="1">
              <a:extLst>
                <a:ext uri="{63B3BB69-23CF-44E3-9099-C40C66FF867C}">
                  <a14:compatExt spid="_x0000_s61625"/>
                </a:ext>
                <a:ext uri="{FF2B5EF4-FFF2-40B4-BE49-F238E27FC236}">
                  <a16:creationId xmlns:a16="http://schemas.microsoft.com/office/drawing/2014/main" id="{00000000-0008-0000-0000-0000B9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41</xdr:row>
          <xdr:rowOff>9525</xdr:rowOff>
        </xdr:from>
        <xdr:to>
          <xdr:col>19</xdr:col>
          <xdr:colOff>209550</xdr:colOff>
          <xdr:row>43</xdr:row>
          <xdr:rowOff>38099</xdr:rowOff>
        </xdr:to>
        <xdr:sp macro="" textlink="">
          <xdr:nvSpPr>
            <xdr:cNvPr id="61626" name="Option Button 186" hidden="1">
              <a:extLst>
                <a:ext uri="{63B3BB69-23CF-44E3-9099-C40C66FF867C}">
                  <a14:compatExt spid="_x0000_s61626"/>
                </a:ext>
                <a:ext uri="{FF2B5EF4-FFF2-40B4-BE49-F238E27FC236}">
                  <a16:creationId xmlns:a16="http://schemas.microsoft.com/office/drawing/2014/main" id="{00000000-0008-0000-0000-0000BA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66</xdr:row>
          <xdr:rowOff>142875</xdr:rowOff>
        </xdr:from>
        <xdr:to>
          <xdr:col>1</xdr:col>
          <xdr:colOff>180975</xdr:colOff>
          <xdr:row>66</xdr:row>
          <xdr:rowOff>514350</xdr:rowOff>
        </xdr:to>
        <xdr:sp macro="" textlink="">
          <xdr:nvSpPr>
            <xdr:cNvPr id="61627" name="Check Box 187" hidden="1">
              <a:extLst>
                <a:ext uri="{63B3BB69-23CF-44E3-9099-C40C66FF867C}">
                  <a14:compatExt spid="_x0000_s61627"/>
                </a:ext>
                <a:ext uri="{FF2B5EF4-FFF2-40B4-BE49-F238E27FC236}">
                  <a16:creationId xmlns:a16="http://schemas.microsoft.com/office/drawing/2014/main" id="{00000000-0008-0000-0000-0000BB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77</xdr:row>
          <xdr:rowOff>142875</xdr:rowOff>
        </xdr:from>
        <xdr:to>
          <xdr:col>43</xdr:col>
          <xdr:colOff>104775</xdr:colOff>
          <xdr:row>82</xdr:row>
          <xdr:rowOff>38099</xdr:rowOff>
        </xdr:to>
        <xdr:sp macro="" textlink="">
          <xdr:nvSpPr>
            <xdr:cNvPr id="61628" name="Check Box 188" hidden="1">
              <a:extLst>
                <a:ext uri="{63B3BB69-23CF-44E3-9099-C40C66FF867C}">
                  <a14:compatExt spid="_x0000_s61628"/>
                </a:ext>
                <a:ext uri="{FF2B5EF4-FFF2-40B4-BE49-F238E27FC236}">
                  <a16:creationId xmlns:a16="http://schemas.microsoft.com/office/drawing/2014/main" id="{00000000-0008-0000-0000-0000BC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77</xdr:row>
          <xdr:rowOff>142875</xdr:rowOff>
        </xdr:from>
        <xdr:to>
          <xdr:col>33</xdr:col>
          <xdr:colOff>104775</xdr:colOff>
          <xdr:row>82</xdr:row>
          <xdr:rowOff>47624</xdr:rowOff>
        </xdr:to>
        <xdr:sp macro="" textlink="">
          <xdr:nvSpPr>
            <xdr:cNvPr id="61629" name="Check Box 189" hidden="1">
              <a:extLst>
                <a:ext uri="{63B3BB69-23CF-44E3-9099-C40C66FF867C}">
                  <a14:compatExt spid="_x0000_s61629"/>
                </a:ext>
                <a:ext uri="{FF2B5EF4-FFF2-40B4-BE49-F238E27FC236}">
                  <a16:creationId xmlns:a16="http://schemas.microsoft.com/office/drawing/2014/main" id="{00000000-0008-0000-0000-0000B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77</xdr:row>
          <xdr:rowOff>142875</xdr:rowOff>
        </xdr:from>
        <xdr:to>
          <xdr:col>30</xdr:col>
          <xdr:colOff>104775</xdr:colOff>
          <xdr:row>82</xdr:row>
          <xdr:rowOff>47624</xdr:rowOff>
        </xdr:to>
        <xdr:sp macro="" textlink="">
          <xdr:nvSpPr>
            <xdr:cNvPr id="61630" name="Check Box 190" hidden="1">
              <a:extLst>
                <a:ext uri="{63B3BB69-23CF-44E3-9099-C40C66FF867C}">
                  <a14:compatExt spid="_x0000_s61630"/>
                </a:ext>
                <a:ext uri="{FF2B5EF4-FFF2-40B4-BE49-F238E27FC236}">
                  <a16:creationId xmlns:a16="http://schemas.microsoft.com/office/drawing/2014/main" id="{00000000-0008-0000-0000-0000B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77</xdr:row>
          <xdr:rowOff>142875</xdr:rowOff>
        </xdr:from>
        <xdr:to>
          <xdr:col>25</xdr:col>
          <xdr:colOff>133350</xdr:colOff>
          <xdr:row>82</xdr:row>
          <xdr:rowOff>38099</xdr:rowOff>
        </xdr:to>
        <xdr:sp macro="" textlink="">
          <xdr:nvSpPr>
            <xdr:cNvPr id="61631" name="Check Box 191" hidden="1">
              <a:extLst>
                <a:ext uri="{63B3BB69-23CF-44E3-9099-C40C66FF867C}">
                  <a14:compatExt spid="_x0000_s61631"/>
                </a:ext>
                <a:ext uri="{FF2B5EF4-FFF2-40B4-BE49-F238E27FC236}">
                  <a16:creationId xmlns:a16="http://schemas.microsoft.com/office/drawing/2014/main" id="{00000000-0008-0000-0000-0000BF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77</xdr:row>
          <xdr:rowOff>142875</xdr:rowOff>
        </xdr:from>
        <xdr:to>
          <xdr:col>17</xdr:col>
          <xdr:colOff>85725</xdr:colOff>
          <xdr:row>82</xdr:row>
          <xdr:rowOff>47624</xdr:rowOff>
        </xdr:to>
        <xdr:sp macro="" textlink="">
          <xdr:nvSpPr>
            <xdr:cNvPr id="61632" name="Check Box 192" hidden="1">
              <a:extLst>
                <a:ext uri="{63B3BB69-23CF-44E3-9099-C40C66FF867C}">
                  <a14:compatExt spid="_x0000_s61632"/>
                </a:ext>
                <a:ext uri="{FF2B5EF4-FFF2-40B4-BE49-F238E27FC236}">
                  <a16:creationId xmlns:a16="http://schemas.microsoft.com/office/drawing/2014/main" id="{00000000-0008-0000-0000-0000C0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77</xdr:row>
          <xdr:rowOff>142875</xdr:rowOff>
        </xdr:from>
        <xdr:to>
          <xdr:col>11</xdr:col>
          <xdr:colOff>190500</xdr:colOff>
          <xdr:row>82</xdr:row>
          <xdr:rowOff>47624</xdr:rowOff>
        </xdr:to>
        <xdr:sp macro="" textlink="">
          <xdr:nvSpPr>
            <xdr:cNvPr id="61633" name="Check Box 193" hidden="1">
              <a:extLst>
                <a:ext uri="{63B3BB69-23CF-44E3-9099-C40C66FF867C}">
                  <a14:compatExt spid="_x0000_s61633"/>
                </a:ext>
                <a:ext uri="{FF2B5EF4-FFF2-40B4-BE49-F238E27FC236}">
                  <a16:creationId xmlns:a16="http://schemas.microsoft.com/office/drawing/2014/main" id="{00000000-0008-0000-0000-0000C1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77</xdr:row>
          <xdr:rowOff>142875</xdr:rowOff>
        </xdr:from>
        <xdr:to>
          <xdr:col>7</xdr:col>
          <xdr:colOff>1200150</xdr:colOff>
          <xdr:row>82</xdr:row>
          <xdr:rowOff>47624</xdr:rowOff>
        </xdr:to>
        <xdr:sp macro="" textlink="">
          <xdr:nvSpPr>
            <xdr:cNvPr id="61634" name="Check Box 194" hidden="1">
              <a:extLst>
                <a:ext uri="{63B3BB69-23CF-44E3-9099-C40C66FF867C}">
                  <a14:compatExt spid="_x0000_s61634"/>
                </a:ext>
                <a:ext uri="{FF2B5EF4-FFF2-40B4-BE49-F238E27FC236}">
                  <a16:creationId xmlns:a16="http://schemas.microsoft.com/office/drawing/2014/main" id="{00000000-0008-0000-0000-0000C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76</xdr:row>
          <xdr:rowOff>0</xdr:rowOff>
        </xdr:from>
        <xdr:to>
          <xdr:col>39</xdr:col>
          <xdr:colOff>180975</xdr:colOff>
          <xdr:row>77</xdr:row>
          <xdr:rowOff>53228</xdr:rowOff>
        </xdr:to>
        <xdr:sp macro="" textlink="">
          <xdr:nvSpPr>
            <xdr:cNvPr id="61636" name="Option 選7-3-1" hidden="1">
              <a:extLst>
                <a:ext uri="{63B3BB69-23CF-44E3-9099-C40C66FF867C}">
                  <a14:compatExt spid="_x0000_s61636"/>
                </a:ext>
                <a:ext uri="{FF2B5EF4-FFF2-40B4-BE49-F238E27FC236}">
                  <a16:creationId xmlns:a16="http://schemas.microsoft.com/office/drawing/2014/main" id="{00000000-0008-0000-0000-0000C4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75</xdr:row>
          <xdr:rowOff>142875</xdr:rowOff>
        </xdr:from>
        <xdr:to>
          <xdr:col>39</xdr:col>
          <xdr:colOff>180975</xdr:colOff>
          <xdr:row>77</xdr:row>
          <xdr:rowOff>47625</xdr:rowOff>
        </xdr:to>
        <xdr:sp macro="" textlink="">
          <xdr:nvSpPr>
            <xdr:cNvPr id="61640" name="Option 選7-2-1" hidden="1">
              <a:extLst>
                <a:ext uri="{63B3BB69-23CF-44E3-9099-C40C66FF867C}">
                  <a14:compatExt spid="_x0000_s61640"/>
                </a:ext>
                <a:ext uri="{FF2B5EF4-FFF2-40B4-BE49-F238E27FC236}">
                  <a16:creationId xmlns:a16="http://schemas.microsoft.com/office/drawing/2014/main" id="{00000000-0008-0000-0000-0000C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69</xdr:row>
          <xdr:rowOff>9525</xdr:rowOff>
        </xdr:from>
        <xdr:to>
          <xdr:col>39</xdr:col>
          <xdr:colOff>180975</xdr:colOff>
          <xdr:row>71</xdr:row>
          <xdr:rowOff>38100</xdr:rowOff>
        </xdr:to>
        <xdr:sp macro="" textlink="">
          <xdr:nvSpPr>
            <xdr:cNvPr id="61644" name="Option 選7-1-1" hidden="1">
              <a:extLst>
                <a:ext uri="{63B3BB69-23CF-44E3-9099-C40C66FF867C}">
                  <a14:compatExt spid="_x0000_s61644"/>
                </a:ext>
                <a:ext uri="{FF2B5EF4-FFF2-40B4-BE49-F238E27FC236}">
                  <a16:creationId xmlns:a16="http://schemas.microsoft.com/office/drawing/2014/main" id="{00000000-0008-0000-0000-0000CC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69</xdr:row>
          <xdr:rowOff>9525</xdr:rowOff>
        </xdr:from>
        <xdr:to>
          <xdr:col>34</xdr:col>
          <xdr:colOff>0</xdr:colOff>
          <xdr:row>71</xdr:row>
          <xdr:rowOff>38100</xdr:rowOff>
        </xdr:to>
        <xdr:sp macro="" textlink="">
          <xdr:nvSpPr>
            <xdr:cNvPr id="61645" name="Option Button 205" hidden="1">
              <a:extLst>
                <a:ext uri="{63B3BB69-23CF-44E3-9099-C40C66FF867C}">
                  <a14:compatExt spid="_x0000_s61645"/>
                </a:ext>
                <a:ext uri="{FF2B5EF4-FFF2-40B4-BE49-F238E27FC236}">
                  <a16:creationId xmlns:a16="http://schemas.microsoft.com/office/drawing/2014/main" id="{00000000-0008-0000-0000-0000CD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69</xdr:row>
          <xdr:rowOff>9525</xdr:rowOff>
        </xdr:from>
        <xdr:to>
          <xdr:col>27</xdr:col>
          <xdr:colOff>0</xdr:colOff>
          <xdr:row>71</xdr:row>
          <xdr:rowOff>38100</xdr:rowOff>
        </xdr:to>
        <xdr:sp macro="" textlink="">
          <xdr:nvSpPr>
            <xdr:cNvPr id="61646" name="Option Button 206" hidden="1">
              <a:extLst>
                <a:ext uri="{63B3BB69-23CF-44E3-9099-C40C66FF867C}">
                  <a14:compatExt spid="_x0000_s61646"/>
                </a:ext>
                <a:ext uri="{FF2B5EF4-FFF2-40B4-BE49-F238E27FC236}">
                  <a16:creationId xmlns:a16="http://schemas.microsoft.com/office/drawing/2014/main" id="{00000000-0008-0000-0000-0000C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69</xdr:row>
          <xdr:rowOff>9525</xdr:rowOff>
        </xdr:from>
        <xdr:to>
          <xdr:col>20</xdr:col>
          <xdr:colOff>0</xdr:colOff>
          <xdr:row>71</xdr:row>
          <xdr:rowOff>38100</xdr:rowOff>
        </xdr:to>
        <xdr:sp macro="" textlink="">
          <xdr:nvSpPr>
            <xdr:cNvPr id="61647" name="Option Button 207" hidden="1">
              <a:extLst>
                <a:ext uri="{63B3BB69-23CF-44E3-9099-C40C66FF867C}">
                  <a14:compatExt spid="_x0000_s61647"/>
                </a:ext>
                <a:ext uri="{FF2B5EF4-FFF2-40B4-BE49-F238E27FC236}">
                  <a16:creationId xmlns:a16="http://schemas.microsoft.com/office/drawing/2014/main" id="{00000000-0008-0000-0000-0000CF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9525</xdr:rowOff>
        </xdr:to>
        <xdr:sp macro="" textlink="">
          <xdr:nvSpPr>
            <xdr:cNvPr id="61656" name="Option 選8-3-1" hidden="1">
              <a:extLst>
                <a:ext uri="{63B3BB69-23CF-44E3-9099-C40C66FF867C}">
                  <a14:compatExt spid="_x0000_s61656"/>
                </a:ext>
                <a:ext uri="{FF2B5EF4-FFF2-40B4-BE49-F238E27FC236}">
                  <a16:creationId xmlns:a16="http://schemas.microsoft.com/office/drawing/2014/main" id="{00000000-0008-0000-0000-0000D8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660" name="Option 選8-2-1" hidden="1">
              <a:extLst>
                <a:ext uri="{63B3BB69-23CF-44E3-9099-C40C66FF867C}">
                  <a14:compatExt spid="_x0000_s61660"/>
                </a:ext>
                <a:ext uri="{FF2B5EF4-FFF2-40B4-BE49-F238E27FC236}">
                  <a16:creationId xmlns:a16="http://schemas.microsoft.com/office/drawing/2014/main" id="{00000000-0008-0000-0000-0000DC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664" name="Option 選8-1-1" hidden="1">
              <a:extLst>
                <a:ext uri="{63B3BB69-23CF-44E3-9099-C40C66FF867C}">
                  <a14:compatExt spid="_x0000_s61664"/>
                </a:ext>
                <a:ext uri="{FF2B5EF4-FFF2-40B4-BE49-F238E27FC236}">
                  <a16:creationId xmlns:a16="http://schemas.microsoft.com/office/drawing/2014/main" id="{00000000-0008-0000-0000-0000E0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92</xdr:row>
          <xdr:rowOff>0</xdr:rowOff>
        </xdr:from>
        <xdr:to>
          <xdr:col>39</xdr:col>
          <xdr:colOff>190500</xdr:colOff>
          <xdr:row>94</xdr:row>
          <xdr:rowOff>9525</xdr:rowOff>
        </xdr:to>
        <xdr:sp macro="" textlink="">
          <xdr:nvSpPr>
            <xdr:cNvPr id="61678" name="Option 選13-3-1" hidden="1">
              <a:extLst>
                <a:ext uri="{63B3BB69-23CF-44E3-9099-C40C66FF867C}">
                  <a14:compatExt spid="_x0000_s61678"/>
                </a:ext>
                <a:ext uri="{FF2B5EF4-FFF2-40B4-BE49-F238E27FC236}">
                  <a16:creationId xmlns:a16="http://schemas.microsoft.com/office/drawing/2014/main" id="{00000000-0008-0000-0000-0000EE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92</xdr:row>
          <xdr:rowOff>0</xdr:rowOff>
        </xdr:from>
        <xdr:to>
          <xdr:col>39</xdr:col>
          <xdr:colOff>190500</xdr:colOff>
          <xdr:row>94</xdr:row>
          <xdr:rowOff>28575</xdr:rowOff>
        </xdr:to>
        <xdr:sp macro="" textlink="">
          <xdr:nvSpPr>
            <xdr:cNvPr id="61682" name="Option 選13-2-1" hidden="1">
              <a:extLst>
                <a:ext uri="{63B3BB69-23CF-44E3-9099-C40C66FF867C}">
                  <a14:compatExt spid="_x0000_s61682"/>
                </a:ext>
                <a:ext uri="{FF2B5EF4-FFF2-40B4-BE49-F238E27FC236}">
                  <a16:creationId xmlns:a16="http://schemas.microsoft.com/office/drawing/2014/main" id="{00000000-0008-0000-0000-0000F2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92</xdr:row>
          <xdr:rowOff>0</xdr:rowOff>
        </xdr:from>
        <xdr:to>
          <xdr:col>39</xdr:col>
          <xdr:colOff>190500</xdr:colOff>
          <xdr:row>94</xdr:row>
          <xdr:rowOff>28575</xdr:rowOff>
        </xdr:to>
        <xdr:sp macro="" textlink="">
          <xdr:nvSpPr>
            <xdr:cNvPr id="61686" name="Option 選13-1-1" hidden="1">
              <a:extLst>
                <a:ext uri="{63B3BB69-23CF-44E3-9099-C40C66FF867C}">
                  <a14:compatExt spid="_x0000_s61686"/>
                </a:ext>
                <a:ext uri="{FF2B5EF4-FFF2-40B4-BE49-F238E27FC236}">
                  <a16:creationId xmlns:a16="http://schemas.microsoft.com/office/drawing/2014/main" id="{00000000-0008-0000-0000-0000F6F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142875</xdr:colOff>
          <xdr:row>92</xdr:row>
          <xdr:rowOff>0</xdr:rowOff>
        </xdr:from>
        <xdr:to>
          <xdr:col>40</xdr:col>
          <xdr:colOff>38100</xdr:colOff>
          <xdr:row>94</xdr:row>
          <xdr:rowOff>28575</xdr:rowOff>
        </xdr:to>
        <xdr:sp macro="" textlink="">
          <xdr:nvSpPr>
            <xdr:cNvPr id="61698" name="Option 選9-3-1" hidden="1">
              <a:extLst>
                <a:ext uri="{63B3BB69-23CF-44E3-9099-C40C66FF867C}">
                  <a14:compatExt spid="_x0000_s61698"/>
                </a:ext>
                <a:ext uri="{FF2B5EF4-FFF2-40B4-BE49-F238E27FC236}">
                  <a16:creationId xmlns:a16="http://schemas.microsoft.com/office/drawing/2014/main" id="{00000000-0008-0000-0000-000002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142875</xdr:colOff>
          <xdr:row>92</xdr:row>
          <xdr:rowOff>0</xdr:rowOff>
        </xdr:from>
        <xdr:to>
          <xdr:col>40</xdr:col>
          <xdr:colOff>38100</xdr:colOff>
          <xdr:row>94</xdr:row>
          <xdr:rowOff>28575</xdr:rowOff>
        </xdr:to>
        <xdr:sp macro="" textlink="">
          <xdr:nvSpPr>
            <xdr:cNvPr id="61702" name="Option 選9-2-1" hidden="1">
              <a:extLst>
                <a:ext uri="{63B3BB69-23CF-44E3-9099-C40C66FF867C}">
                  <a14:compatExt spid="_x0000_s61702"/>
                </a:ext>
                <a:ext uri="{FF2B5EF4-FFF2-40B4-BE49-F238E27FC236}">
                  <a16:creationId xmlns:a16="http://schemas.microsoft.com/office/drawing/2014/main" id="{00000000-0008-0000-0000-000006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142875</xdr:colOff>
          <xdr:row>92</xdr:row>
          <xdr:rowOff>0</xdr:rowOff>
        </xdr:from>
        <xdr:to>
          <xdr:col>40</xdr:col>
          <xdr:colOff>38100</xdr:colOff>
          <xdr:row>94</xdr:row>
          <xdr:rowOff>28575</xdr:rowOff>
        </xdr:to>
        <xdr:sp macro="" textlink="">
          <xdr:nvSpPr>
            <xdr:cNvPr id="61706" name="Option 選9-1-1" hidden="1">
              <a:extLst>
                <a:ext uri="{63B3BB69-23CF-44E3-9099-C40C66FF867C}">
                  <a14:compatExt spid="_x0000_s61706"/>
                </a:ext>
                <a:ext uri="{FF2B5EF4-FFF2-40B4-BE49-F238E27FC236}">
                  <a16:creationId xmlns:a16="http://schemas.microsoft.com/office/drawing/2014/main" id="{00000000-0008-0000-0000-00000A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718" name="Option 選10-3-1" hidden="1">
              <a:extLst>
                <a:ext uri="{63B3BB69-23CF-44E3-9099-C40C66FF867C}">
                  <a14:compatExt spid="_x0000_s61718"/>
                </a:ext>
                <a:ext uri="{FF2B5EF4-FFF2-40B4-BE49-F238E27FC236}">
                  <a16:creationId xmlns:a16="http://schemas.microsoft.com/office/drawing/2014/main" id="{00000000-0008-0000-0000-000016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722" name="Option 選10-2-1" hidden="1">
              <a:extLst>
                <a:ext uri="{63B3BB69-23CF-44E3-9099-C40C66FF867C}">
                  <a14:compatExt spid="_x0000_s61722"/>
                </a:ext>
                <a:ext uri="{FF2B5EF4-FFF2-40B4-BE49-F238E27FC236}">
                  <a16:creationId xmlns:a16="http://schemas.microsoft.com/office/drawing/2014/main" id="{00000000-0008-0000-0000-00001A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92</xdr:row>
          <xdr:rowOff>0</xdr:rowOff>
        </xdr:from>
        <xdr:to>
          <xdr:col>39</xdr:col>
          <xdr:colOff>152400</xdr:colOff>
          <xdr:row>94</xdr:row>
          <xdr:rowOff>28575</xdr:rowOff>
        </xdr:to>
        <xdr:sp macro="" textlink="">
          <xdr:nvSpPr>
            <xdr:cNvPr id="61726" name="Option 選10-1-1" hidden="1">
              <a:extLst>
                <a:ext uri="{63B3BB69-23CF-44E3-9099-C40C66FF867C}">
                  <a14:compatExt spid="_x0000_s61726"/>
                </a:ext>
                <a:ext uri="{FF2B5EF4-FFF2-40B4-BE49-F238E27FC236}">
                  <a16:creationId xmlns:a16="http://schemas.microsoft.com/office/drawing/2014/main" id="{00000000-0008-0000-0000-00001E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92</xdr:row>
          <xdr:rowOff>0</xdr:rowOff>
        </xdr:from>
        <xdr:to>
          <xdr:col>40</xdr:col>
          <xdr:colOff>66675</xdr:colOff>
          <xdr:row>94</xdr:row>
          <xdr:rowOff>9525</xdr:rowOff>
        </xdr:to>
        <xdr:sp macro="" textlink="">
          <xdr:nvSpPr>
            <xdr:cNvPr id="61740" name="Option 選11-3-1" hidden="1">
              <a:extLst>
                <a:ext uri="{63B3BB69-23CF-44E3-9099-C40C66FF867C}">
                  <a14:compatExt spid="_x0000_s61740"/>
                </a:ext>
                <a:ext uri="{FF2B5EF4-FFF2-40B4-BE49-F238E27FC236}">
                  <a16:creationId xmlns:a16="http://schemas.microsoft.com/office/drawing/2014/main" id="{00000000-0008-0000-0000-00002C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92</xdr:row>
          <xdr:rowOff>0</xdr:rowOff>
        </xdr:from>
        <xdr:to>
          <xdr:col>40</xdr:col>
          <xdr:colOff>66675</xdr:colOff>
          <xdr:row>94</xdr:row>
          <xdr:rowOff>28575</xdr:rowOff>
        </xdr:to>
        <xdr:sp macro="" textlink="">
          <xdr:nvSpPr>
            <xdr:cNvPr id="61744" name="Option 選11-2-1" hidden="1">
              <a:extLst>
                <a:ext uri="{63B3BB69-23CF-44E3-9099-C40C66FF867C}">
                  <a14:compatExt spid="_x0000_s61744"/>
                </a:ext>
                <a:ext uri="{FF2B5EF4-FFF2-40B4-BE49-F238E27FC236}">
                  <a16:creationId xmlns:a16="http://schemas.microsoft.com/office/drawing/2014/main" id="{00000000-0008-0000-0000-000030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92</xdr:row>
          <xdr:rowOff>0</xdr:rowOff>
        </xdr:from>
        <xdr:to>
          <xdr:col>40</xdr:col>
          <xdr:colOff>66675</xdr:colOff>
          <xdr:row>94</xdr:row>
          <xdr:rowOff>28575</xdr:rowOff>
        </xdr:to>
        <xdr:sp macro="" textlink="">
          <xdr:nvSpPr>
            <xdr:cNvPr id="61748" name="Option 選11-1-1" hidden="1">
              <a:extLst>
                <a:ext uri="{63B3BB69-23CF-44E3-9099-C40C66FF867C}">
                  <a14:compatExt spid="_x0000_s61748"/>
                </a:ext>
                <a:ext uri="{FF2B5EF4-FFF2-40B4-BE49-F238E27FC236}">
                  <a16:creationId xmlns:a16="http://schemas.microsoft.com/office/drawing/2014/main" id="{00000000-0008-0000-0000-000034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92</xdr:row>
          <xdr:rowOff>0</xdr:rowOff>
        </xdr:from>
        <xdr:to>
          <xdr:col>40</xdr:col>
          <xdr:colOff>104775</xdr:colOff>
          <xdr:row>94</xdr:row>
          <xdr:rowOff>9525</xdr:rowOff>
        </xdr:to>
        <xdr:sp macro="" textlink="">
          <xdr:nvSpPr>
            <xdr:cNvPr id="61762" name="Option 選12-3-1" hidden="1">
              <a:extLst>
                <a:ext uri="{63B3BB69-23CF-44E3-9099-C40C66FF867C}">
                  <a14:compatExt spid="_x0000_s61762"/>
                </a:ext>
                <a:ext uri="{FF2B5EF4-FFF2-40B4-BE49-F238E27FC236}">
                  <a16:creationId xmlns:a16="http://schemas.microsoft.com/office/drawing/2014/main" id="{00000000-0008-0000-0000-000042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92</xdr:row>
          <xdr:rowOff>0</xdr:rowOff>
        </xdr:from>
        <xdr:to>
          <xdr:col>40</xdr:col>
          <xdr:colOff>104775</xdr:colOff>
          <xdr:row>94</xdr:row>
          <xdr:rowOff>28575</xdr:rowOff>
        </xdr:to>
        <xdr:sp macro="" textlink="">
          <xdr:nvSpPr>
            <xdr:cNvPr id="61766" name="Option 選12-2-1" hidden="1">
              <a:extLst>
                <a:ext uri="{63B3BB69-23CF-44E3-9099-C40C66FF867C}">
                  <a14:compatExt spid="_x0000_s61766"/>
                </a:ext>
                <a:ext uri="{FF2B5EF4-FFF2-40B4-BE49-F238E27FC236}">
                  <a16:creationId xmlns:a16="http://schemas.microsoft.com/office/drawing/2014/main" id="{00000000-0008-0000-0000-000046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92</xdr:row>
          <xdr:rowOff>0</xdr:rowOff>
        </xdr:from>
        <xdr:to>
          <xdr:col>40</xdr:col>
          <xdr:colOff>104775</xdr:colOff>
          <xdr:row>94</xdr:row>
          <xdr:rowOff>28575</xdr:rowOff>
        </xdr:to>
        <xdr:sp macro="" textlink="">
          <xdr:nvSpPr>
            <xdr:cNvPr id="61770" name="Option 選12-1-1" hidden="1">
              <a:extLst>
                <a:ext uri="{63B3BB69-23CF-44E3-9099-C40C66FF867C}">
                  <a14:compatExt spid="_x0000_s61770"/>
                </a:ext>
                <a:ext uri="{FF2B5EF4-FFF2-40B4-BE49-F238E27FC236}">
                  <a16:creationId xmlns:a16="http://schemas.microsoft.com/office/drawing/2014/main" id="{00000000-0008-0000-0000-00004A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92</xdr:row>
          <xdr:rowOff>0</xdr:rowOff>
        </xdr:from>
        <xdr:to>
          <xdr:col>40</xdr:col>
          <xdr:colOff>47625</xdr:colOff>
          <xdr:row>94</xdr:row>
          <xdr:rowOff>9525</xdr:rowOff>
        </xdr:to>
        <xdr:sp macro="" textlink="">
          <xdr:nvSpPr>
            <xdr:cNvPr id="61783" name="Option 選14-3-1" hidden="1">
              <a:extLst>
                <a:ext uri="{63B3BB69-23CF-44E3-9099-C40C66FF867C}">
                  <a14:compatExt spid="_x0000_s61783"/>
                </a:ext>
                <a:ext uri="{FF2B5EF4-FFF2-40B4-BE49-F238E27FC236}">
                  <a16:creationId xmlns:a16="http://schemas.microsoft.com/office/drawing/2014/main" id="{00000000-0008-0000-0000-000057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92</xdr:row>
          <xdr:rowOff>0</xdr:rowOff>
        </xdr:from>
        <xdr:to>
          <xdr:col>40</xdr:col>
          <xdr:colOff>47625</xdr:colOff>
          <xdr:row>94</xdr:row>
          <xdr:rowOff>28575</xdr:rowOff>
        </xdr:to>
        <xdr:sp macro="" textlink="">
          <xdr:nvSpPr>
            <xdr:cNvPr id="61787" name="Option 選14-2-1" hidden="1">
              <a:extLst>
                <a:ext uri="{63B3BB69-23CF-44E3-9099-C40C66FF867C}">
                  <a14:compatExt spid="_x0000_s61787"/>
                </a:ext>
                <a:ext uri="{FF2B5EF4-FFF2-40B4-BE49-F238E27FC236}">
                  <a16:creationId xmlns:a16="http://schemas.microsoft.com/office/drawing/2014/main" id="{00000000-0008-0000-0000-00005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92</xdr:row>
          <xdr:rowOff>0</xdr:rowOff>
        </xdr:from>
        <xdr:to>
          <xdr:col>40</xdr:col>
          <xdr:colOff>47625</xdr:colOff>
          <xdr:row>94</xdr:row>
          <xdr:rowOff>28575</xdr:rowOff>
        </xdr:to>
        <xdr:sp macro="" textlink="">
          <xdr:nvSpPr>
            <xdr:cNvPr id="61791" name="Option 選14-1-1" hidden="1">
              <a:extLst>
                <a:ext uri="{63B3BB69-23CF-44E3-9099-C40C66FF867C}">
                  <a14:compatExt spid="_x0000_s61791"/>
                </a:ext>
                <a:ext uri="{FF2B5EF4-FFF2-40B4-BE49-F238E27FC236}">
                  <a16:creationId xmlns:a16="http://schemas.microsoft.com/office/drawing/2014/main" id="{00000000-0008-0000-0000-00005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92</xdr:row>
          <xdr:rowOff>0</xdr:rowOff>
        </xdr:from>
        <xdr:to>
          <xdr:col>39</xdr:col>
          <xdr:colOff>171450</xdr:colOff>
          <xdr:row>94</xdr:row>
          <xdr:rowOff>9525</xdr:rowOff>
        </xdr:to>
        <xdr:sp macro="" textlink="">
          <xdr:nvSpPr>
            <xdr:cNvPr id="61804" name="Option 選15-3-1" hidden="1">
              <a:extLst>
                <a:ext uri="{63B3BB69-23CF-44E3-9099-C40C66FF867C}">
                  <a14:compatExt spid="_x0000_s61804"/>
                </a:ext>
                <a:ext uri="{FF2B5EF4-FFF2-40B4-BE49-F238E27FC236}">
                  <a16:creationId xmlns:a16="http://schemas.microsoft.com/office/drawing/2014/main" id="{00000000-0008-0000-0000-00006C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92</xdr:row>
          <xdr:rowOff>0</xdr:rowOff>
        </xdr:from>
        <xdr:to>
          <xdr:col>39</xdr:col>
          <xdr:colOff>171450</xdr:colOff>
          <xdr:row>94</xdr:row>
          <xdr:rowOff>28575</xdr:rowOff>
        </xdr:to>
        <xdr:sp macro="" textlink="">
          <xdr:nvSpPr>
            <xdr:cNvPr id="61808" name="Option 選15-2-1" hidden="1">
              <a:extLst>
                <a:ext uri="{63B3BB69-23CF-44E3-9099-C40C66FF867C}">
                  <a14:compatExt spid="_x0000_s61808"/>
                </a:ext>
                <a:ext uri="{FF2B5EF4-FFF2-40B4-BE49-F238E27FC236}">
                  <a16:creationId xmlns:a16="http://schemas.microsoft.com/office/drawing/2014/main" id="{00000000-0008-0000-0000-000070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76200</xdr:colOff>
          <xdr:row>92</xdr:row>
          <xdr:rowOff>0</xdr:rowOff>
        </xdr:from>
        <xdr:to>
          <xdr:col>39</xdr:col>
          <xdr:colOff>171450</xdr:colOff>
          <xdr:row>94</xdr:row>
          <xdr:rowOff>28575</xdr:rowOff>
        </xdr:to>
        <xdr:sp macro="" textlink="">
          <xdr:nvSpPr>
            <xdr:cNvPr id="61812" name="Option 選15-1-1" hidden="1">
              <a:extLst>
                <a:ext uri="{63B3BB69-23CF-44E3-9099-C40C66FF867C}">
                  <a14:compatExt spid="_x0000_s61812"/>
                </a:ext>
                <a:ext uri="{FF2B5EF4-FFF2-40B4-BE49-F238E27FC236}">
                  <a16:creationId xmlns:a16="http://schemas.microsoft.com/office/drawing/2014/main" id="{00000000-0008-0000-0000-000074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92</xdr:row>
          <xdr:rowOff>0</xdr:rowOff>
        </xdr:from>
        <xdr:to>
          <xdr:col>39</xdr:col>
          <xdr:colOff>180975</xdr:colOff>
          <xdr:row>94</xdr:row>
          <xdr:rowOff>9525</xdr:rowOff>
        </xdr:to>
        <xdr:sp macro="" textlink="">
          <xdr:nvSpPr>
            <xdr:cNvPr id="61825" name="Option 選16-3-1" hidden="1">
              <a:extLst>
                <a:ext uri="{63B3BB69-23CF-44E3-9099-C40C66FF867C}">
                  <a14:compatExt spid="_x0000_s61825"/>
                </a:ext>
                <a:ext uri="{FF2B5EF4-FFF2-40B4-BE49-F238E27FC236}">
                  <a16:creationId xmlns:a16="http://schemas.microsoft.com/office/drawing/2014/main" id="{00000000-0008-0000-0000-000081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92</xdr:row>
          <xdr:rowOff>0</xdr:rowOff>
        </xdr:from>
        <xdr:to>
          <xdr:col>39</xdr:col>
          <xdr:colOff>180975</xdr:colOff>
          <xdr:row>94</xdr:row>
          <xdr:rowOff>28575</xdr:rowOff>
        </xdr:to>
        <xdr:sp macro="" textlink="">
          <xdr:nvSpPr>
            <xdr:cNvPr id="61829" name="Option 選16-2-1" hidden="1">
              <a:extLst>
                <a:ext uri="{63B3BB69-23CF-44E3-9099-C40C66FF867C}">
                  <a14:compatExt spid="_x0000_s61829"/>
                </a:ext>
                <a:ext uri="{FF2B5EF4-FFF2-40B4-BE49-F238E27FC236}">
                  <a16:creationId xmlns:a16="http://schemas.microsoft.com/office/drawing/2014/main" id="{00000000-0008-0000-0000-000085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92</xdr:row>
          <xdr:rowOff>0</xdr:rowOff>
        </xdr:from>
        <xdr:to>
          <xdr:col>39</xdr:col>
          <xdr:colOff>180975</xdr:colOff>
          <xdr:row>94</xdr:row>
          <xdr:rowOff>28575</xdr:rowOff>
        </xdr:to>
        <xdr:sp macro="" textlink="">
          <xdr:nvSpPr>
            <xdr:cNvPr id="61833" name="Option 選16-1-1" hidden="1">
              <a:extLst>
                <a:ext uri="{63B3BB69-23CF-44E3-9099-C40C66FF867C}">
                  <a14:compatExt spid="_x0000_s61833"/>
                </a:ext>
                <a:ext uri="{FF2B5EF4-FFF2-40B4-BE49-F238E27FC236}">
                  <a16:creationId xmlns:a16="http://schemas.microsoft.com/office/drawing/2014/main" id="{00000000-0008-0000-0000-000089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94</xdr:row>
          <xdr:rowOff>142875</xdr:rowOff>
        </xdr:from>
        <xdr:to>
          <xdr:col>1</xdr:col>
          <xdr:colOff>180975</xdr:colOff>
          <xdr:row>94</xdr:row>
          <xdr:rowOff>514350</xdr:rowOff>
        </xdr:to>
        <xdr:sp macro="" textlink="">
          <xdr:nvSpPr>
            <xdr:cNvPr id="61837" name="Check Box 397" hidden="1">
              <a:extLst>
                <a:ext uri="{63B3BB69-23CF-44E3-9099-C40C66FF867C}">
                  <a14:compatExt spid="_x0000_s61837"/>
                </a:ext>
                <a:ext uri="{FF2B5EF4-FFF2-40B4-BE49-F238E27FC236}">
                  <a16:creationId xmlns:a16="http://schemas.microsoft.com/office/drawing/2014/main" id="{00000000-0008-0000-0000-00008D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105</xdr:row>
          <xdr:rowOff>142875</xdr:rowOff>
        </xdr:from>
        <xdr:to>
          <xdr:col>43</xdr:col>
          <xdr:colOff>104775</xdr:colOff>
          <xdr:row>110</xdr:row>
          <xdr:rowOff>38100</xdr:rowOff>
        </xdr:to>
        <xdr:sp macro="" textlink="">
          <xdr:nvSpPr>
            <xdr:cNvPr id="61838" name="Check Box 398" hidden="1">
              <a:extLst>
                <a:ext uri="{63B3BB69-23CF-44E3-9099-C40C66FF867C}">
                  <a14:compatExt spid="_x0000_s61838"/>
                </a:ext>
                <a:ext uri="{FF2B5EF4-FFF2-40B4-BE49-F238E27FC236}">
                  <a16:creationId xmlns:a16="http://schemas.microsoft.com/office/drawing/2014/main" id="{00000000-0008-0000-0000-00008E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105</xdr:row>
          <xdr:rowOff>142875</xdr:rowOff>
        </xdr:from>
        <xdr:to>
          <xdr:col>33</xdr:col>
          <xdr:colOff>104775</xdr:colOff>
          <xdr:row>110</xdr:row>
          <xdr:rowOff>47625</xdr:rowOff>
        </xdr:to>
        <xdr:sp macro="" textlink="">
          <xdr:nvSpPr>
            <xdr:cNvPr id="61839" name="Check Box 399" hidden="1">
              <a:extLst>
                <a:ext uri="{63B3BB69-23CF-44E3-9099-C40C66FF867C}">
                  <a14:compatExt spid="_x0000_s61839"/>
                </a:ext>
                <a:ext uri="{FF2B5EF4-FFF2-40B4-BE49-F238E27FC236}">
                  <a16:creationId xmlns:a16="http://schemas.microsoft.com/office/drawing/2014/main" id="{00000000-0008-0000-0000-00008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105</xdr:row>
          <xdr:rowOff>142875</xdr:rowOff>
        </xdr:from>
        <xdr:to>
          <xdr:col>30</xdr:col>
          <xdr:colOff>104775</xdr:colOff>
          <xdr:row>110</xdr:row>
          <xdr:rowOff>47625</xdr:rowOff>
        </xdr:to>
        <xdr:sp macro="" textlink="">
          <xdr:nvSpPr>
            <xdr:cNvPr id="61840" name="Check Box 400" hidden="1">
              <a:extLst>
                <a:ext uri="{63B3BB69-23CF-44E3-9099-C40C66FF867C}">
                  <a14:compatExt spid="_x0000_s61840"/>
                </a:ext>
                <a:ext uri="{FF2B5EF4-FFF2-40B4-BE49-F238E27FC236}">
                  <a16:creationId xmlns:a16="http://schemas.microsoft.com/office/drawing/2014/main" id="{00000000-0008-0000-0000-000090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105</xdr:row>
          <xdr:rowOff>142875</xdr:rowOff>
        </xdr:from>
        <xdr:to>
          <xdr:col>25</xdr:col>
          <xdr:colOff>133350</xdr:colOff>
          <xdr:row>110</xdr:row>
          <xdr:rowOff>38100</xdr:rowOff>
        </xdr:to>
        <xdr:sp macro="" textlink="">
          <xdr:nvSpPr>
            <xdr:cNvPr id="61841" name="Check Box 401" hidden="1">
              <a:extLst>
                <a:ext uri="{63B3BB69-23CF-44E3-9099-C40C66FF867C}">
                  <a14:compatExt spid="_x0000_s61841"/>
                </a:ext>
                <a:ext uri="{FF2B5EF4-FFF2-40B4-BE49-F238E27FC236}">
                  <a16:creationId xmlns:a16="http://schemas.microsoft.com/office/drawing/2014/main" id="{00000000-0008-0000-0000-000091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105</xdr:row>
          <xdr:rowOff>142875</xdr:rowOff>
        </xdr:from>
        <xdr:to>
          <xdr:col>17</xdr:col>
          <xdr:colOff>85725</xdr:colOff>
          <xdr:row>110</xdr:row>
          <xdr:rowOff>47625</xdr:rowOff>
        </xdr:to>
        <xdr:sp macro="" textlink="">
          <xdr:nvSpPr>
            <xdr:cNvPr id="61842" name="Check Box 402" hidden="1">
              <a:extLst>
                <a:ext uri="{63B3BB69-23CF-44E3-9099-C40C66FF867C}">
                  <a14:compatExt spid="_x0000_s61842"/>
                </a:ext>
                <a:ext uri="{FF2B5EF4-FFF2-40B4-BE49-F238E27FC236}">
                  <a16:creationId xmlns:a16="http://schemas.microsoft.com/office/drawing/2014/main" id="{00000000-0008-0000-0000-000092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105</xdr:row>
          <xdr:rowOff>142875</xdr:rowOff>
        </xdr:from>
        <xdr:to>
          <xdr:col>11</xdr:col>
          <xdr:colOff>190500</xdr:colOff>
          <xdr:row>110</xdr:row>
          <xdr:rowOff>47625</xdr:rowOff>
        </xdr:to>
        <xdr:sp macro="" textlink="">
          <xdr:nvSpPr>
            <xdr:cNvPr id="61843" name="Check Box 403" hidden="1">
              <a:extLst>
                <a:ext uri="{63B3BB69-23CF-44E3-9099-C40C66FF867C}">
                  <a14:compatExt spid="_x0000_s61843"/>
                </a:ext>
                <a:ext uri="{FF2B5EF4-FFF2-40B4-BE49-F238E27FC236}">
                  <a16:creationId xmlns:a16="http://schemas.microsoft.com/office/drawing/2014/main" id="{00000000-0008-0000-0000-000093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105</xdr:row>
          <xdr:rowOff>142875</xdr:rowOff>
        </xdr:from>
        <xdr:to>
          <xdr:col>7</xdr:col>
          <xdr:colOff>1200150</xdr:colOff>
          <xdr:row>110</xdr:row>
          <xdr:rowOff>47625</xdr:rowOff>
        </xdr:to>
        <xdr:sp macro="" textlink="">
          <xdr:nvSpPr>
            <xdr:cNvPr id="61844" name="Check Box 404" hidden="1">
              <a:extLst>
                <a:ext uri="{63B3BB69-23CF-44E3-9099-C40C66FF867C}">
                  <a14:compatExt spid="_x0000_s61844"/>
                </a:ext>
                <a:ext uri="{FF2B5EF4-FFF2-40B4-BE49-F238E27FC236}">
                  <a16:creationId xmlns:a16="http://schemas.microsoft.com/office/drawing/2014/main" id="{00000000-0008-0000-0000-000094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104</xdr:row>
          <xdr:rowOff>0</xdr:rowOff>
        </xdr:from>
        <xdr:to>
          <xdr:col>40</xdr:col>
          <xdr:colOff>47625</xdr:colOff>
          <xdr:row>105</xdr:row>
          <xdr:rowOff>53228</xdr:rowOff>
        </xdr:to>
        <xdr:sp macro="" textlink="">
          <xdr:nvSpPr>
            <xdr:cNvPr id="61846" name="Option 選17-3-1" hidden="1">
              <a:extLst>
                <a:ext uri="{63B3BB69-23CF-44E3-9099-C40C66FF867C}">
                  <a14:compatExt spid="_x0000_s61846"/>
                </a:ext>
                <a:ext uri="{FF2B5EF4-FFF2-40B4-BE49-F238E27FC236}">
                  <a16:creationId xmlns:a16="http://schemas.microsoft.com/office/drawing/2014/main" id="{00000000-0008-0000-0000-000096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103</xdr:row>
          <xdr:rowOff>142875</xdr:rowOff>
        </xdr:from>
        <xdr:to>
          <xdr:col>40</xdr:col>
          <xdr:colOff>47625</xdr:colOff>
          <xdr:row>105</xdr:row>
          <xdr:rowOff>47626</xdr:rowOff>
        </xdr:to>
        <xdr:sp macro="" textlink="">
          <xdr:nvSpPr>
            <xdr:cNvPr id="61850" name="Option 選17-2-1" hidden="1">
              <a:extLst>
                <a:ext uri="{63B3BB69-23CF-44E3-9099-C40C66FF867C}">
                  <a14:compatExt spid="_x0000_s61850"/>
                </a:ext>
                <a:ext uri="{FF2B5EF4-FFF2-40B4-BE49-F238E27FC236}">
                  <a16:creationId xmlns:a16="http://schemas.microsoft.com/office/drawing/2014/main" id="{00000000-0008-0000-0000-00009A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97</xdr:row>
          <xdr:rowOff>9525</xdr:rowOff>
        </xdr:from>
        <xdr:to>
          <xdr:col>40</xdr:col>
          <xdr:colOff>47625</xdr:colOff>
          <xdr:row>99</xdr:row>
          <xdr:rowOff>38099</xdr:rowOff>
        </xdr:to>
        <xdr:sp macro="" textlink="">
          <xdr:nvSpPr>
            <xdr:cNvPr id="61854" name="Option 選17-1-1" hidden="1">
              <a:extLst>
                <a:ext uri="{63B3BB69-23CF-44E3-9099-C40C66FF867C}">
                  <a14:compatExt spid="_x0000_s61854"/>
                </a:ext>
                <a:ext uri="{FF2B5EF4-FFF2-40B4-BE49-F238E27FC236}">
                  <a16:creationId xmlns:a16="http://schemas.microsoft.com/office/drawing/2014/main" id="{00000000-0008-0000-0000-00009E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97</xdr:row>
          <xdr:rowOff>9525</xdr:rowOff>
        </xdr:from>
        <xdr:to>
          <xdr:col>34</xdr:col>
          <xdr:colOff>0</xdr:colOff>
          <xdr:row>99</xdr:row>
          <xdr:rowOff>38099</xdr:rowOff>
        </xdr:to>
        <xdr:sp macro="" textlink="">
          <xdr:nvSpPr>
            <xdr:cNvPr id="61855" name="Option Button 415" hidden="1">
              <a:extLst>
                <a:ext uri="{63B3BB69-23CF-44E3-9099-C40C66FF867C}">
                  <a14:compatExt spid="_x0000_s61855"/>
                </a:ext>
                <a:ext uri="{FF2B5EF4-FFF2-40B4-BE49-F238E27FC236}">
                  <a16:creationId xmlns:a16="http://schemas.microsoft.com/office/drawing/2014/main" id="{00000000-0008-0000-0000-00009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97</xdr:row>
          <xdr:rowOff>9525</xdr:rowOff>
        </xdr:from>
        <xdr:to>
          <xdr:col>27</xdr:col>
          <xdr:colOff>0</xdr:colOff>
          <xdr:row>99</xdr:row>
          <xdr:rowOff>38099</xdr:rowOff>
        </xdr:to>
        <xdr:sp macro="" textlink="">
          <xdr:nvSpPr>
            <xdr:cNvPr id="61856" name="Option Button 416" hidden="1">
              <a:extLst>
                <a:ext uri="{63B3BB69-23CF-44E3-9099-C40C66FF867C}">
                  <a14:compatExt spid="_x0000_s61856"/>
                </a:ext>
                <a:ext uri="{FF2B5EF4-FFF2-40B4-BE49-F238E27FC236}">
                  <a16:creationId xmlns:a16="http://schemas.microsoft.com/office/drawing/2014/main" id="{00000000-0008-0000-0000-0000A0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97</xdr:row>
          <xdr:rowOff>9525</xdr:rowOff>
        </xdr:from>
        <xdr:to>
          <xdr:col>20</xdr:col>
          <xdr:colOff>0</xdr:colOff>
          <xdr:row>99</xdr:row>
          <xdr:rowOff>38099</xdr:rowOff>
        </xdr:to>
        <xdr:sp macro="" textlink="">
          <xdr:nvSpPr>
            <xdr:cNvPr id="61857" name="Option Button 417" hidden="1">
              <a:extLst>
                <a:ext uri="{63B3BB69-23CF-44E3-9099-C40C66FF867C}">
                  <a14:compatExt spid="_x0000_s61857"/>
                </a:ext>
                <a:ext uri="{FF2B5EF4-FFF2-40B4-BE49-F238E27FC236}">
                  <a16:creationId xmlns:a16="http://schemas.microsoft.com/office/drawing/2014/main" id="{00000000-0008-0000-0000-0000A1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228600</xdr:rowOff>
        </xdr:to>
        <xdr:sp macro="" textlink="">
          <xdr:nvSpPr>
            <xdr:cNvPr id="61867" name="Option 選18-3-1" hidden="1">
              <a:extLst>
                <a:ext uri="{63B3BB69-23CF-44E3-9099-C40C66FF867C}">
                  <a14:compatExt spid="_x0000_s61867"/>
                </a:ext>
                <a:ext uri="{FF2B5EF4-FFF2-40B4-BE49-F238E27FC236}">
                  <a16:creationId xmlns:a16="http://schemas.microsoft.com/office/drawing/2014/main" id="{00000000-0008-0000-0000-0000A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1871" name="Option 選18-2-1" hidden="1">
              <a:extLst>
                <a:ext uri="{63B3BB69-23CF-44E3-9099-C40C66FF867C}">
                  <a14:compatExt spid="_x0000_s61871"/>
                </a:ext>
                <a:ext uri="{FF2B5EF4-FFF2-40B4-BE49-F238E27FC236}">
                  <a16:creationId xmlns:a16="http://schemas.microsoft.com/office/drawing/2014/main" id="{00000000-0008-0000-0000-0000A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1875" name="Option 選18-1-1" hidden="1">
              <a:extLst>
                <a:ext uri="{63B3BB69-23CF-44E3-9099-C40C66FF867C}">
                  <a14:compatExt spid="_x0000_s61875"/>
                </a:ext>
                <a:ext uri="{FF2B5EF4-FFF2-40B4-BE49-F238E27FC236}">
                  <a16:creationId xmlns:a16="http://schemas.microsoft.com/office/drawing/2014/main" id="{00000000-0008-0000-0000-0000B3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228600</xdr:rowOff>
        </xdr:to>
        <xdr:sp macro="" textlink="">
          <xdr:nvSpPr>
            <xdr:cNvPr id="61887" name="Option 必4-3-1" hidden="1">
              <a:extLst>
                <a:ext uri="{63B3BB69-23CF-44E3-9099-C40C66FF867C}">
                  <a14:compatExt spid="_x0000_s61887"/>
                </a:ext>
                <a:ext uri="{FF2B5EF4-FFF2-40B4-BE49-F238E27FC236}">
                  <a16:creationId xmlns:a16="http://schemas.microsoft.com/office/drawing/2014/main" id="{00000000-0008-0000-0000-0000B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247650</xdr:rowOff>
        </xdr:to>
        <xdr:sp macro="" textlink="">
          <xdr:nvSpPr>
            <xdr:cNvPr id="61891" name="Option 必4-2-1" hidden="1">
              <a:extLst>
                <a:ext uri="{63B3BB69-23CF-44E3-9099-C40C66FF867C}">
                  <a14:compatExt spid="_x0000_s61891"/>
                </a:ext>
                <a:ext uri="{FF2B5EF4-FFF2-40B4-BE49-F238E27FC236}">
                  <a16:creationId xmlns:a16="http://schemas.microsoft.com/office/drawing/2014/main" id="{00000000-0008-0000-0000-0000C3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247650</xdr:rowOff>
        </xdr:to>
        <xdr:sp macro="" textlink="">
          <xdr:nvSpPr>
            <xdr:cNvPr id="61895" name="Option 必4-1-1" hidden="1">
              <a:extLst>
                <a:ext uri="{63B3BB69-23CF-44E3-9099-C40C66FF867C}">
                  <a14:compatExt spid="_x0000_s61895"/>
                </a:ext>
                <a:ext uri="{FF2B5EF4-FFF2-40B4-BE49-F238E27FC236}">
                  <a16:creationId xmlns:a16="http://schemas.microsoft.com/office/drawing/2014/main" id="{00000000-0008-0000-0000-0000C7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228600</xdr:rowOff>
        </xdr:to>
        <xdr:sp macro="" textlink="">
          <xdr:nvSpPr>
            <xdr:cNvPr id="61907" name="Option 必5-3-1" hidden="1">
              <a:extLst>
                <a:ext uri="{63B3BB69-23CF-44E3-9099-C40C66FF867C}">
                  <a14:compatExt spid="_x0000_s61907"/>
                </a:ext>
                <a:ext uri="{FF2B5EF4-FFF2-40B4-BE49-F238E27FC236}">
                  <a16:creationId xmlns:a16="http://schemas.microsoft.com/office/drawing/2014/main" id="{00000000-0008-0000-0000-0000D3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1911" name="Option 必5-2-1" hidden="1">
              <a:extLst>
                <a:ext uri="{63B3BB69-23CF-44E3-9099-C40C66FF867C}">
                  <a14:compatExt spid="_x0000_s61911"/>
                </a:ext>
                <a:ext uri="{FF2B5EF4-FFF2-40B4-BE49-F238E27FC236}">
                  <a16:creationId xmlns:a16="http://schemas.microsoft.com/office/drawing/2014/main" id="{00000000-0008-0000-0000-0000D7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1915" name="Option 必5-1-1" hidden="1">
              <a:extLst>
                <a:ext uri="{63B3BB69-23CF-44E3-9099-C40C66FF867C}">
                  <a14:compatExt spid="_x0000_s61915"/>
                </a:ext>
                <a:ext uri="{FF2B5EF4-FFF2-40B4-BE49-F238E27FC236}">
                  <a16:creationId xmlns:a16="http://schemas.microsoft.com/office/drawing/2014/main" id="{00000000-0008-0000-0000-0000D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120</xdr:row>
          <xdr:rowOff>0</xdr:rowOff>
        </xdr:from>
        <xdr:to>
          <xdr:col>39</xdr:col>
          <xdr:colOff>152400</xdr:colOff>
          <xdr:row>120</xdr:row>
          <xdr:rowOff>228600</xdr:rowOff>
        </xdr:to>
        <xdr:sp macro="" textlink="">
          <xdr:nvSpPr>
            <xdr:cNvPr id="61927" name="Option 必6-3-1" hidden="1">
              <a:extLst>
                <a:ext uri="{63B3BB69-23CF-44E3-9099-C40C66FF867C}">
                  <a14:compatExt spid="_x0000_s61927"/>
                </a:ext>
                <a:ext uri="{FF2B5EF4-FFF2-40B4-BE49-F238E27FC236}">
                  <a16:creationId xmlns:a16="http://schemas.microsoft.com/office/drawing/2014/main" id="{00000000-0008-0000-0000-0000E7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120</xdr:row>
          <xdr:rowOff>0</xdr:rowOff>
        </xdr:from>
        <xdr:to>
          <xdr:col>39</xdr:col>
          <xdr:colOff>152400</xdr:colOff>
          <xdr:row>120</xdr:row>
          <xdr:rowOff>247650</xdr:rowOff>
        </xdr:to>
        <xdr:sp macro="" textlink="">
          <xdr:nvSpPr>
            <xdr:cNvPr id="61931" name="Option 必6-2-1" hidden="1">
              <a:extLst>
                <a:ext uri="{63B3BB69-23CF-44E3-9099-C40C66FF867C}">
                  <a14:compatExt spid="_x0000_s61931"/>
                </a:ext>
                <a:ext uri="{FF2B5EF4-FFF2-40B4-BE49-F238E27FC236}">
                  <a16:creationId xmlns:a16="http://schemas.microsoft.com/office/drawing/2014/main" id="{00000000-0008-0000-0000-0000E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120</xdr:row>
          <xdr:rowOff>0</xdr:rowOff>
        </xdr:from>
        <xdr:to>
          <xdr:col>39</xdr:col>
          <xdr:colOff>152400</xdr:colOff>
          <xdr:row>120</xdr:row>
          <xdr:rowOff>247650</xdr:rowOff>
        </xdr:to>
        <xdr:sp macro="" textlink="">
          <xdr:nvSpPr>
            <xdr:cNvPr id="61935" name="Option 必6-1-1" hidden="1">
              <a:extLst>
                <a:ext uri="{63B3BB69-23CF-44E3-9099-C40C66FF867C}">
                  <a14:compatExt spid="_x0000_s61935"/>
                </a:ext>
                <a:ext uri="{FF2B5EF4-FFF2-40B4-BE49-F238E27FC236}">
                  <a16:creationId xmlns:a16="http://schemas.microsoft.com/office/drawing/2014/main" id="{00000000-0008-0000-0000-0000E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120</xdr:row>
          <xdr:rowOff>0</xdr:rowOff>
        </xdr:from>
        <xdr:to>
          <xdr:col>39</xdr:col>
          <xdr:colOff>142875</xdr:colOff>
          <xdr:row>120</xdr:row>
          <xdr:rowOff>228600</xdr:rowOff>
        </xdr:to>
        <xdr:sp macro="" textlink="">
          <xdr:nvSpPr>
            <xdr:cNvPr id="61947" name="Option 必7-3-1" hidden="1">
              <a:extLst>
                <a:ext uri="{63B3BB69-23CF-44E3-9099-C40C66FF867C}">
                  <a14:compatExt spid="_x0000_s61947"/>
                </a:ext>
                <a:ext uri="{FF2B5EF4-FFF2-40B4-BE49-F238E27FC236}">
                  <a16:creationId xmlns:a16="http://schemas.microsoft.com/office/drawing/2014/main" id="{00000000-0008-0000-0000-0000FB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120</xdr:row>
          <xdr:rowOff>0</xdr:rowOff>
        </xdr:from>
        <xdr:to>
          <xdr:col>39</xdr:col>
          <xdr:colOff>142875</xdr:colOff>
          <xdr:row>120</xdr:row>
          <xdr:rowOff>247650</xdr:rowOff>
        </xdr:to>
        <xdr:sp macro="" textlink="">
          <xdr:nvSpPr>
            <xdr:cNvPr id="61951" name="Option 必7-2-1" hidden="1">
              <a:extLst>
                <a:ext uri="{63B3BB69-23CF-44E3-9099-C40C66FF867C}">
                  <a14:compatExt spid="_x0000_s61951"/>
                </a:ext>
                <a:ext uri="{FF2B5EF4-FFF2-40B4-BE49-F238E27FC236}">
                  <a16:creationId xmlns:a16="http://schemas.microsoft.com/office/drawing/2014/main" id="{00000000-0008-0000-0000-0000FFF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120</xdr:row>
          <xdr:rowOff>0</xdr:rowOff>
        </xdr:from>
        <xdr:to>
          <xdr:col>39</xdr:col>
          <xdr:colOff>142875</xdr:colOff>
          <xdr:row>120</xdr:row>
          <xdr:rowOff>247650</xdr:rowOff>
        </xdr:to>
        <xdr:sp macro="" textlink="">
          <xdr:nvSpPr>
            <xdr:cNvPr id="61955" name="Option 必7-1-1" hidden="1">
              <a:extLst>
                <a:ext uri="{63B3BB69-23CF-44E3-9099-C40C66FF867C}">
                  <a14:compatExt spid="_x0000_s61955"/>
                </a:ext>
                <a:ext uri="{FF2B5EF4-FFF2-40B4-BE49-F238E27FC236}">
                  <a16:creationId xmlns:a16="http://schemas.microsoft.com/office/drawing/2014/main" id="{00000000-0008-0000-0000-00000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228600</xdr:rowOff>
        </xdr:to>
        <xdr:sp macro="" textlink="">
          <xdr:nvSpPr>
            <xdr:cNvPr id="61967" name="Option 必8-3-1" hidden="1">
              <a:extLst>
                <a:ext uri="{63B3BB69-23CF-44E3-9099-C40C66FF867C}">
                  <a14:compatExt spid="_x0000_s61967"/>
                </a:ext>
                <a:ext uri="{FF2B5EF4-FFF2-40B4-BE49-F238E27FC236}">
                  <a16:creationId xmlns:a16="http://schemas.microsoft.com/office/drawing/2014/main" id="{00000000-0008-0000-0000-00000F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247650</xdr:rowOff>
        </xdr:to>
        <xdr:sp macro="" textlink="">
          <xdr:nvSpPr>
            <xdr:cNvPr id="61971" name="Option 必8-2-1" hidden="1">
              <a:extLst>
                <a:ext uri="{63B3BB69-23CF-44E3-9099-C40C66FF867C}">
                  <a14:compatExt spid="_x0000_s61971"/>
                </a:ext>
                <a:ext uri="{FF2B5EF4-FFF2-40B4-BE49-F238E27FC236}">
                  <a16:creationId xmlns:a16="http://schemas.microsoft.com/office/drawing/2014/main" id="{00000000-0008-0000-0000-00001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120</xdr:row>
          <xdr:rowOff>0</xdr:rowOff>
        </xdr:from>
        <xdr:to>
          <xdr:col>40</xdr:col>
          <xdr:colOff>47625</xdr:colOff>
          <xdr:row>120</xdr:row>
          <xdr:rowOff>247650</xdr:rowOff>
        </xdr:to>
        <xdr:sp macro="" textlink="">
          <xdr:nvSpPr>
            <xdr:cNvPr id="61975" name="Option 必8-1-1" hidden="1">
              <a:extLst>
                <a:ext uri="{63B3BB69-23CF-44E3-9099-C40C66FF867C}">
                  <a14:compatExt spid="_x0000_s61975"/>
                </a:ext>
                <a:ext uri="{FF2B5EF4-FFF2-40B4-BE49-F238E27FC236}">
                  <a16:creationId xmlns:a16="http://schemas.microsoft.com/office/drawing/2014/main" id="{00000000-0008-0000-0000-00001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228600</xdr:rowOff>
        </xdr:to>
        <xdr:sp macro="" textlink="">
          <xdr:nvSpPr>
            <xdr:cNvPr id="61987" name="Option 必9-3-1" hidden="1">
              <a:extLst>
                <a:ext uri="{63B3BB69-23CF-44E3-9099-C40C66FF867C}">
                  <a14:compatExt spid="_x0000_s61987"/>
                </a:ext>
                <a:ext uri="{FF2B5EF4-FFF2-40B4-BE49-F238E27FC236}">
                  <a16:creationId xmlns:a16="http://schemas.microsoft.com/office/drawing/2014/main" id="{00000000-0008-0000-0000-00002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1991" name="Option 必9-2-1" hidden="1">
              <a:extLst>
                <a:ext uri="{63B3BB69-23CF-44E3-9099-C40C66FF867C}">
                  <a14:compatExt spid="_x0000_s61991"/>
                </a:ext>
                <a:ext uri="{FF2B5EF4-FFF2-40B4-BE49-F238E27FC236}">
                  <a16:creationId xmlns:a16="http://schemas.microsoft.com/office/drawing/2014/main" id="{00000000-0008-0000-0000-00002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1995" name="Option 必9-1-1" hidden="1">
              <a:extLst>
                <a:ext uri="{63B3BB69-23CF-44E3-9099-C40C66FF867C}">
                  <a14:compatExt spid="_x0000_s61995"/>
                </a:ext>
                <a:ext uri="{FF2B5EF4-FFF2-40B4-BE49-F238E27FC236}">
                  <a16:creationId xmlns:a16="http://schemas.microsoft.com/office/drawing/2014/main" id="{00000000-0008-0000-0000-00002B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228600</xdr:rowOff>
        </xdr:to>
        <xdr:sp macro="" textlink="">
          <xdr:nvSpPr>
            <xdr:cNvPr id="62007" name="Option 必10-3-1" hidden="1">
              <a:extLst>
                <a:ext uri="{63B3BB69-23CF-44E3-9099-C40C66FF867C}">
                  <a14:compatExt spid="_x0000_s62007"/>
                </a:ext>
                <a:ext uri="{FF2B5EF4-FFF2-40B4-BE49-F238E27FC236}">
                  <a16:creationId xmlns:a16="http://schemas.microsoft.com/office/drawing/2014/main" id="{00000000-0008-0000-0000-00003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247650</xdr:rowOff>
        </xdr:to>
        <xdr:sp macro="" textlink="">
          <xdr:nvSpPr>
            <xdr:cNvPr id="62011" name="Option 必10-2-1" hidden="1">
              <a:extLst>
                <a:ext uri="{63B3BB69-23CF-44E3-9099-C40C66FF867C}">
                  <a14:compatExt spid="_x0000_s62011"/>
                </a:ext>
                <a:ext uri="{FF2B5EF4-FFF2-40B4-BE49-F238E27FC236}">
                  <a16:creationId xmlns:a16="http://schemas.microsoft.com/office/drawing/2014/main" id="{00000000-0008-0000-0000-00003B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247650</xdr:rowOff>
        </xdr:to>
        <xdr:sp macro="" textlink="">
          <xdr:nvSpPr>
            <xdr:cNvPr id="62015" name="Option 必10-1-1" hidden="1">
              <a:extLst>
                <a:ext uri="{63B3BB69-23CF-44E3-9099-C40C66FF867C}">
                  <a14:compatExt spid="_x0000_s62015"/>
                </a:ext>
                <a:ext uri="{FF2B5EF4-FFF2-40B4-BE49-F238E27FC236}">
                  <a16:creationId xmlns:a16="http://schemas.microsoft.com/office/drawing/2014/main" id="{00000000-0008-0000-0000-00003F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228600</xdr:rowOff>
        </xdr:to>
        <xdr:sp macro="" textlink="">
          <xdr:nvSpPr>
            <xdr:cNvPr id="62027" name="Option 必11-3-1" hidden="1">
              <a:extLst>
                <a:ext uri="{63B3BB69-23CF-44E3-9099-C40C66FF867C}">
                  <a14:compatExt spid="_x0000_s62027"/>
                </a:ext>
                <a:ext uri="{FF2B5EF4-FFF2-40B4-BE49-F238E27FC236}">
                  <a16:creationId xmlns:a16="http://schemas.microsoft.com/office/drawing/2014/main" id="{00000000-0008-0000-0000-00004B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2031" name="Option 必11-2-1" hidden="1">
              <a:extLst>
                <a:ext uri="{63B3BB69-23CF-44E3-9099-C40C66FF867C}">
                  <a14:compatExt spid="_x0000_s62031"/>
                </a:ext>
                <a:ext uri="{FF2B5EF4-FFF2-40B4-BE49-F238E27FC236}">
                  <a16:creationId xmlns:a16="http://schemas.microsoft.com/office/drawing/2014/main" id="{00000000-0008-0000-0000-00004F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120</xdr:row>
          <xdr:rowOff>0</xdr:rowOff>
        </xdr:from>
        <xdr:to>
          <xdr:col>40</xdr:col>
          <xdr:colOff>104775</xdr:colOff>
          <xdr:row>120</xdr:row>
          <xdr:rowOff>247650</xdr:rowOff>
        </xdr:to>
        <xdr:sp macro="" textlink="">
          <xdr:nvSpPr>
            <xdr:cNvPr id="62035" name="Option 必11-1-1" hidden="1">
              <a:extLst>
                <a:ext uri="{63B3BB69-23CF-44E3-9099-C40C66FF867C}">
                  <a14:compatExt spid="_x0000_s62035"/>
                </a:ext>
                <a:ext uri="{FF2B5EF4-FFF2-40B4-BE49-F238E27FC236}">
                  <a16:creationId xmlns:a16="http://schemas.microsoft.com/office/drawing/2014/main" id="{00000000-0008-0000-0000-00005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228600</xdr:rowOff>
        </xdr:to>
        <xdr:sp macro="" textlink="">
          <xdr:nvSpPr>
            <xdr:cNvPr id="62050" name="Option 選19-3-1" hidden="1">
              <a:extLst>
                <a:ext uri="{63B3BB69-23CF-44E3-9099-C40C66FF867C}">
                  <a14:compatExt spid="_x0000_s62050"/>
                </a:ext>
                <a:ext uri="{FF2B5EF4-FFF2-40B4-BE49-F238E27FC236}">
                  <a16:creationId xmlns:a16="http://schemas.microsoft.com/office/drawing/2014/main" id="{00000000-0008-0000-0000-000062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054" name="Option 選19-2-1" hidden="1">
              <a:extLst>
                <a:ext uri="{63B3BB69-23CF-44E3-9099-C40C66FF867C}">
                  <a14:compatExt spid="_x0000_s62054"/>
                </a:ext>
                <a:ext uri="{FF2B5EF4-FFF2-40B4-BE49-F238E27FC236}">
                  <a16:creationId xmlns:a16="http://schemas.microsoft.com/office/drawing/2014/main" id="{00000000-0008-0000-0000-000066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058" name="Option 選19-1-1" hidden="1">
              <a:extLst>
                <a:ext uri="{63B3BB69-23CF-44E3-9099-C40C66FF867C}">
                  <a14:compatExt spid="_x0000_s62058"/>
                </a:ext>
                <a:ext uri="{FF2B5EF4-FFF2-40B4-BE49-F238E27FC236}">
                  <a16:creationId xmlns:a16="http://schemas.microsoft.com/office/drawing/2014/main" id="{00000000-0008-0000-0000-00006A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228600</xdr:rowOff>
        </xdr:to>
        <xdr:sp macro="" textlink="">
          <xdr:nvSpPr>
            <xdr:cNvPr id="62070" name="Option 選20-3-1" hidden="1">
              <a:extLst>
                <a:ext uri="{63B3BB69-23CF-44E3-9099-C40C66FF867C}">
                  <a14:compatExt spid="_x0000_s62070"/>
                </a:ext>
                <a:ext uri="{FF2B5EF4-FFF2-40B4-BE49-F238E27FC236}">
                  <a16:creationId xmlns:a16="http://schemas.microsoft.com/office/drawing/2014/main" id="{00000000-0008-0000-0000-000076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247650</xdr:rowOff>
        </xdr:to>
        <xdr:sp macro="" textlink="">
          <xdr:nvSpPr>
            <xdr:cNvPr id="62074" name="Option 選20-2-1" hidden="1">
              <a:extLst>
                <a:ext uri="{63B3BB69-23CF-44E3-9099-C40C66FF867C}">
                  <a14:compatExt spid="_x0000_s62074"/>
                </a:ext>
                <a:ext uri="{FF2B5EF4-FFF2-40B4-BE49-F238E27FC236}">
                  <a16:creationId xmlns:a16="http://schemas.microsoft.com/office/drawing/2014/main" id="{00000000-0008-0000-0000-00007A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161925</xdr:colOff>
          <xdr:row>120</xdr:row>
          <xdr:rowOff>0</xdr:rowOff>
        </xdr:from>
        <xdr:to>
          <xdr:col>40</xdr:col>
          <xdr:colOff>57150</xdr:colOff>
          <xdr:row>120</xdr:row>
          <xdr:rowOff>247650</xdr:rowOff>
        </xdr:to>
        <xdr:sp macro="" textlink="">
          <xdr:nvSpPr>
            <xdr:cNvPr id="62078" name="Option 選20-1-1" hidden="1">
              <a:extLst>
                <a:ext uri="{63B3BB69-23CF-44E3-9099-C40C66FF867C}">
                  <a14:compatExt spid="_x0000_s62078"/>
                </a:ext>
                <a:ext uri="{FF2B5EF4-FFF2-40B4-BE49-F238E27FC236}">
                  <a16:creationId xmlns:a16="http://schemas.microsoft.com/office/drawing/2014/main" id="{00000000-0008-0000-0000-00007E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120</xdr:row>
          <xdr:rowOff>0</xdr:rowOff>
        </xdr:from>
        <xdr:to>
          <xdr:col>39</xdr:col>
          <xdr:colOff>190500</xdr:colOff>
          <xdr:row>120</xdr:row>
          <xdr:rowOff>228600</xdr:rowOff>
        </xdr:to>
        <xdr:sp macro="" textlink="">
          <xdr:nvSpPr>
            <xdr:cNvPr id="62090" name="Option 選21-3-1" hidden="1">
              <a:extLst>
                <a:ext uri="{63B3BB69-23CF-44E3-9099-C40C66FF867C}">
                  <a14:compatExt spid="_x0000_s62090"/>
                </a:ext>
                <a:ext uri="{FF2B5EF4-FFF2-40B4-BE49-F238E27FC236}">
                  <a16:creationId xmlns:a16="http://schemas.microsoft.com/office/drawing/2014/main" id="{00000000-0008-0000-0000-00008A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120</xdr:row>
          <xdr:rowOff>0</xdr:rowOff>
        </xdr:from>
        <xdr:to>
          <xdr:col>39</xdr:col>
          <xdr:colOff>190500</xdr:colOff>
          <xdr:row>120</xdr:row>
          <xdr:rowOff>247650</xdr:rowOff>
        </xdr:to>
        <xdr:sp macro="" textlink="">
          <xdr:nvSpPr>
            <xdr:cNvPr id="62094" name="Option 選21-2-1" hidden="1">
              <a:extLst>
                <a:ext uri="{63B3BB69-23CF-44E3-9099-C40C66FF867C}">
                  <a14:compatExt spid="_x0000_s62094"/>
                </a:ext>
                <a:ext uri="{FF2B5EF4-FFF2-40B4-BE49-F238E27FC236}">
                  <a16:creationId xmlns:a16="http://schemas.microsoft.com/office/drawing/2014/main" id="{00000000-0008-0000-0000-00008E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120</xdr:row>
          <xdr:rowOff>0</xdr:rowOff>
        </xdr:from>
        <xdr:to>
          <xdr:col>39</xdr:col>
          <xdr:colOff>190500</xdr:colOff>
          <xdr:row>120</xdr:row>
          <xdr:rowOff>247650</xdr:rowOff>
        </xdr:to>
        <xdr:sp macro="" textlink="">
          <xdr:nvSpPr>
            <xdr:cNvPr id="62098" name="Option 選21-1-1" hidden="1">
              <a:extLst>
                <a:ext uri="{63B3BB69-23CF-44E3-9099-C40C66FF867C}">
                  <a14:compatExt spid="_x0000_s62098"/>
                </a:ext>
                <a:ext uri="{FF2B5EF4-FFF2-40B4-BE49-F238E27FC236}">
                  <a16:creationId xmlns:a16="http://schemas.microsoft.com/office/drawing/2014/main" id="{00000000-0008-0000-0000-000092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120</xdr:row>
          <xdr:rowOff>0</xdr:rowOff>
        </xdr:from>
        <xdr:to>
          <xdr:col>39</xdr:col>
          <xdr:colOff>180975</xdr:colOff>
          <xdr:row>120</xdr:row>
          <xdr:rowOff>228600</xdr:rowOff>
        </xdr:to>
        <xdr:sp macro="" textlink="">
          <xdr:nvSpPr>
            <xdr:cNvPr id="62111" name="Option 選22-3-1" hidden="1">
              <a:extLst>
                <a:ext uri="{63B3BB69-23CF-44E3-9099-C40C66FF867C}">
                  <a14:compatExt spid="_x0000_s62111"/>
                </a:ext>
                <a:ext uri="{FF2B5EF4-FFF2-40B4-BE49-F238E27FC236}">
                  <a16:creationId xmlns:a16="http://schemas.microsoft.com/office/drawing/2014/main" id="{00000000-0008-0000-0000-00009F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120</xdr:row>
          <xdr:rowOff>0</xdr:rowOff>
        </xdr:from>
        <xdr:to>
          <xdr:col>39</xdr:col>
          <xdr:colOff>180975</xdr:colOff>
          <xdr:row>120</xdr:row>
          <xdr:rowOff>247650</xdr:rowOff>
        </xdr:to>
        <xdr:sp macro="" textlink="">
          <xdr:nvSpPr>
            <xdr:cNvPr id="62115" name="Option 選22-2-1" hidden="1">
              <a:extLst>
                <a:ext uri="{63B3BB69-23CF-44E3-9099-C40C66FF867C}">
                  <a14:compatExt spid="_x0000_s62115"/>
                </a:ext>
                <a:ext uri="{FF2B5EF4-FFF2-40B4-BE49-F238E27FC236}">
                  <a16:creationId xmlns:a16="http://schemas.microsoft.com/office/drawing/2014/main" id="{00000000-0008-0000-0000-0000A3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120</xdr:row>
          <xdr:rowOff>0</xdr:rowOff>
        </xdr:from>
        <xdr:to>
          <xdr:col>39</xdr:col>
          <xdr:colOff>180975</xdr:colOff>
          <xdr:row>120</xdr:row>
          <xdr:rowOff>247650</xdr:rowOff>
        </xdr:to>
        <xdr:sp macro="" textlink="">
          <xdr:nvSpPr>
            <xdr:cNvPr id="62119" name="Option 選22-1-1" hidden="1">
              <a:extLst>
                <a:ext uri="{63B3BB69-23CF-44E3-9099-C40C66FF867C}">
                  <a14:compatExt spid="_x0000_s62119"/>
                </a:ext>
                <a:ext uri="{FF2B5EF4-FFF2-40B4-BE49-F238E27FC236}">
                  <a16:creationId xmlns:a16="http://schemas.microsoft.com/office/drawing/2014/main" id="{00000000-0008-0000-0000-0000A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228600</xdr:rowOff>
        </xdr:to>
        <xdr:sp macro="" textlink="">
          <xdr:nvSpPr>
            <xdr:cNvPr id="62132" name="Option 選23-3-1" hidden="1">
              <a:extLst>
                <a:ext uri="{63B3BB69-23CF-44E3-9099-C40C66FF867C}">
                  <a14:compatExt spid="_x0000_s62132"/>
                </a:ext>
                <a:ext uri="{FF2B5EF4-FFF2-40B4-BE49-F238E27FC236}">
                  <a16:creationId xmlns:a16="http://schemas.microsoft.com/office/drawing/2014/main" id="{00000000-0008-0000-0000-0000B4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136" name="Option 選23-2-1" hidden="1">
              <a:extLst>
                <a:ext uri="{63B3BB69-23CF-44E3-9099-C40C66FF867C}">
                  <a14:compatExt spid="_x0000_s62136"/>
                </a:ext>
                <a:ext uri="{FF2B5EF4-FFF2-40B4-BE49-F238E27FC236}">
                  <a16:creationId xmlns:a16="http://schemas.microsoft.com/office/drawing/2014/main" id="{00000000-0008-0000-0000-0000B8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140" name="Option 選23-1-1" hidden="1">
              <a:extLst>
                <a:ext uri="{63B3BB69-23CF-44E3-9099-C40C66FF867C}">
                  <a14:compatExt spid="_x0000_s62140"/>
                </a:ext>
                <a:ext uri="{FF2B5EF4-FFF2-40B4-BE49-F238E27FC236}">
                  <a16:creationId xmlns:a16="http://schemas.microsoft.com/office/drawing/2014/main" id="{00000000-0008-0000-0000-0000BC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228600</xdr:rowOff>
        </xdr:to>
        <xdr:sp macro="" textlink="">
          <xdr:nvSpPr>
            <xdr:cNvPr id="62153" name="Option 選24-3-1" hidden="1">
              <a:extLst>
                <a:ext uri="{63B3BB69-23CF-44E3-9099-C40C66FF867C}">
                  <a14:compatExt spid="_x0000_s62153"/>
                </a:ext>
                <a:ext uri="{FF2B5EF4-FFF2-40B4-BE49-F238E27FC236}">
                  <a16:creationId xmlns:a16="http://schemas.microsoft.com/office/drawing/2014/main" id="{00000000-0008-0000-0000-0000C9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157" name="Option 選24-2-1" hidden="1">
              <a:extLst>
                <a:ext uri="{63B3BB69-23CF-44E3-9099-C40C66FF867C}">
                  <a14:compatExt spid="_x0000_s62157"/>
                </a:ext>
                <a:ext uri="{FF2B5EF4-FFF2-40B4-BE49-F238E27FC236}">
                  <a16:creationId xmlns:a16="http://schemas.microsoft.com/office/drawing/2014/main" id="{00000000-0008-0000-0000-0000CD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120</xdr:row>
          <xdr:rowOff>0</xdr:rowOff>
        </xdr:from>
        <xdr:to>
          <xdr:col>40</xdr:col>
          <xdr:colOff>66675</xdr:colOff>
          <xdr:row>120</xdr:row>
          <xdr:rowOff>247650</xdr:rowOff>
        </xdr:to>
        <xdr:sp macro="" textlink="">
          <xdr:nvSpPr>
            <xdr:cNvPr id="62161" name="Option 選24-1-1" hidden="1">
              <a:extLst>
                <a:ext uri="{63B3BB69-23CF-44E3-9099-C40C66FF867C}">
                  <a14:compatExt spid="_x0000_s62161"/>
                </a:ext>
                <a:ext uri="{FF2B5EF4-FFF2-40B4-BE49-F238E27FC236}">
                  <a16:creationId xmlns:a16="http://schemas.microsoft.com/office/drawing/2014/main" id="{00000000-0008-0000-0000-0000D1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137</xdr:row>
          <xdr:rowOff>142875</xdr:rowOff>
        </xdr:from>
        <xdr:to>
          <xdr:col>43</xdr:col>
          <xdr:colOff>104775</xdr:colOff>
          <xdr:row>142</xdr:row>
          <xdr:rowOff>38100</xdr:rowOff>
        </xdr:to>
        <xdr:sp macro="" textlink="">
          <xdr:nvSpPr>
            <xdr:cNvPr id="62165" name="Check Box 725" hidden="1">
              <a:extLst>
                <a:ext uri="{63B3BB69-23CF-44E3-9099-C40C66FF867C}">
                  <a14:compatExt spid="_x0000_s62165"/>
                </a:ext>
                <a:ext uri="{FF2B5EF4-FFF2-40B4-BE49-F238E27FC236}">
                  <a16:creationId xmlns:a16="http://schemas.microsoft.com/office/drawing/2014/main" id="{00000000-0008-0000-0000-0000D5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137</xdr:row>
          <xdr:rowOff>142875</xdr:rowOff>
        </xdr:from>
        <xdr:to>
          <xdr:col>33</xdr:col>
          <xdr:colOff>104775</xdr:colOff>
          <xdr:row>142</xdr:row>
          <xdr:rowOff>47625</xdr:rowOff>
        </xdr:to>
        <xdr:sp macro="" textlink="">
          <xdr:nvSpPr>
            <xdr:cNvPr id="62166" name="Check Box 726" hidden="1">
              <a:extLst>
                <a:ext uri="{63B3BB69-23CF-44E3-9099-C40C66FF867C}">
                  <a14:compatExt spid="_x0000_s62166"/>
                </a:ext>
                <a:ext uri="{FF2B5EF4-FFF2-40B4-BE49-F238E27FC236}">
                  <a16:creationId xmlns:a16="http://schemas.microsoft.com/office/drawing/2014/main" id="{00000000-0008-0000-0000-0000D6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137</xdr:row>
          <xdr:rowOff>142875</xdr:rowOff>
        </xdr:from>
        <xdr:to>
          <xdr:col>30</xdr:col>
          <xdr:colOff>104775</xdr:colOff>
          <xdr:row>142</xdr:row>
          <xdr:rowOff>47625</xdr:rowOff>
        </xdr:to>
        <xdr:sp macro="" textlink="">
          <xdr:nvSpPr>
            <xdr:cNvPr id="62167" name="Check Box 727" hidden="1">
              <a:extLst>
                <a:ext uri="{63B3BB69-23CF-44E3-9099-C40C66FF867C}">
                  <a14:compatExt spid="_x0000_s62167"/>
                </a:ext>
                <a:ext uri="{FF2B5EF4-FFF2-40B4-BE49-F238E27FC236}">
                  <a16:creationId xmlns:a16="http://schemas.microsoft.com/office/drawing/2014/main" id="{00000000-0008-0000-0000-0000D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137</xdr:row>
          <xdr:rowOff>142875</xdr:rowOff>
        </xdr:from>
        <xdr:to>
          <xdr:col>25</xdr:col>
          <xdr:colOff>133350</xdr:colOff>
          <xdr:row>142</xdr:row>
          <xdr:rowOff>38100</xdr:rowOff>
        </xdr:to>
        <xdr:sp macro="" textlink="">
          <xdr:nvSpPr>
            <xdr:cNvPr id="62168" name="Check Box 728" hidden="1">
              <a:extLst>
                <a:ext uri="{63B3BB69-23CF-44E3-9099-C40C66FF867C}">
                  <a14:compatExt spid="_x0000_s62168"/>
                </a:ext>
                <a:ext uri="{FF2B5EF4-FFF2-40B4-BE49-F238E27FC236}">
                  <a16:creationId xmlns:a16="http://schemas.microsoft.com/office/drawing/2014/main" id="{00000000-0008-0000-0000-0000D8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137</xdr:row>
          <xdr:rowOff>142875</xdr:rowOff>
        </xdr:from>
        <xdr:to>
          <xdr:col>17</xdr:col>
          <xdr:colOff>85725</xdr:colOff>
          <xdr:row>142</xdr:row>
          <xdr:rowOff>47625</xdr:rowOff>
        </xdr:to>
        <xdr:sp macro="" textlink="">
          <xdr:nvSpPr>
            <xdr:cNvPr id="62169" name="Check Box 729" hidden="1">
              <a:extLst>
                <a:ext uri="{63B3BB69-23CF-44E3-9099-C40C66FF867C}">
                  <a14:compatExt spid="_x0000_s62169"/>
                </a:ext>
                <a:ext uri="{FF2B5EF4-FFF2-40B4-BE49-F238E27FC236}">
                  <a16:creationId xmlns:a16="http://schemas.microsoft.com/office/drawing/2014/main" id="{00000000-0008-0000-0000-0000D9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137</xdr:row>
          <xdr:rowOff>142875</xdr:rowOff>
        </xdr:from>
        <xdr:to>
          <xdr:col>11</xdr:col>
          <xdr:colOff>190500</xdr:colOff>
          <xdr:row>142</xdr:row>
          <xdr:rowOff>47625</xdr:rowOff>
        </xdr:to>
        <xdr:sp macro="" textlink="">
          <xdr:nvSpPr>
            <xdr:cNvPr id="62170" name="Check Box 730" hidden="1">
              <a:extLst>
                <a:ext uri="{63B3BB69-23CF-44E3-9099-C40C66FF867C}">
                  <a14:compatExt spid="_x0000_s62170"/>
                </a:ext>
                <a:ext uri="{FF2B5EF4-FFF2-40B4-BE49-F238E27FC236}">
                  <a16:creationId xmlns:a16="http://schemas.microsoft.com/office/drawing/2014/main" id="{00000000-0008-0000-0000-0000DA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137</xdr:row>
          <xdr:rowOff>142875</xdr:rowOff>
        </xdr:from>
        <xdr:to>
          <xdr:col>7</xdr:col>
          <xdr:colOff>1200150</xdr:colOff>
          <xdr:row>142</xdr:row>
          <xdr:rowOff>47625</xdr:rowOff>
        </xdr:to>
        <xdr:sp macro="" textlink="">
          <xdr:nvSpPr>
            <xdr:cNvPr id="62171" name="Check Box 731" hidden="1">
              <a:extLst>
                <a:ext uri="{63B3BB69-23CF-44E3-9099-C40C66FF867C}">
                  <a14:compatExt spid="_x0000_s62171"/>
                </a:ext>
                <a:ext uri="{FF2B5EF4-FFF2-40B4-BE49-F238E27FC236}">
                  <a16:creationId xmlns:a16="http://schemas.microsoft.com/office/drawing/2014/main" id="{00000000-0008-0000-0000-0000DB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136</xdr:row>
          <xdr:rowOff>0</xdr:rowOff>
        </xdr:from>
        <xdr:to>
          <xdr:col>39</xdr:col>
          <xdr:colOff>152400</xdr:colOff>
          <xdr:row>137</xdr:row>
          <xdr:rowOff>53227</xdr:rowOff>
        </xdr:to>
        <xdr:sp macro="" textlink="">
          <xdr:nvSpPr>
            <xdr:cNvPr id="62173" name="Option 必12-3-1" hidden="1">
              <a:extLst>
                <a:ext uri="{63B3BB69-23CF-44E3-9099-C40C66FF867C}">
                  <a14:compatExt spid="_x0000_s62173"/>
                </a:ext>
                <a:ext uri="{FF2B5EF4-FFF2-40B4-BE49-F238E27FC236}">
                  <a16:creationId xmlns:a16="http://schemas.microsoft.com/office/drawing/2014/main" id="{00000000-0008-0000-0000-0000DD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135</xdr:row>
          <xdr:rowOff>133350</xdr:rowOff>
        </xdr:from>
        <xdr:to>
          <xdr:col>39</xdr:col>
          <xdr:colOff>152400</xdr:colOff>
          <xdr:row>137</xdr:row>
          <xdr:rowOff>38099</xdr:rowOff>
        </xdr:to>
        <xdr:sp macro="" textlink="">
          <xdr:nvSpPr>
            <xdr:cNvPr id="62177" name="Option 必12-2-1" hidden="1">
              <a:extLst>
                <a:ext uri="{63B3BB69-23CF-44E3-9099-C40C66FF867C}">
                  <a14:compatExt spid="_x0000_s62177"/>
                </a:ext>
                <a:ext uri="{FF2B5EF4-FFF2-40B4-BE49-F238E27FC236}">
                  <a16:creationId xmlns:a16="http://schemas.microsoft.com/office/drawing/2014/main" id="{00000000-0008-0000-0000-0000E1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66675</xdr:colOff>
          <xdr:row>129</xdr:row>
          <xdr:rowOff>9525</xdr:rowOff>
        </xdr:from>
        <xdr:to>
          <xdr:col>39</xdr:col>
          <xdr:colOff>152400</xdr:colOff>
          <xdr:row>131</xdr:row>
          <xdr:rowOff>38100</xdr:rowOff>
        </xdr:to>
        <xdr:sp macro="" textlink="">
          <xdr:nvSpPr>
            <xdr:cNvPr id="62181" name="Option 必12-1-1" hidden="1">
              <a:extLst>
                <a:ext uri="{63B3BB69-23CF-44E3-9099-C40C66FF867C}">
                  <a14:compatExt spid="_x0000_s62181"/>
                </a:ext>
                <a:ext uri="{FF2B5EF4-FFF2-40B4-BE49-F238E27FC236}">
                  <a16:creationId xmlns:a16="http://schemas.microsoft.com/office/drawing/2014/main" id="{00000000-0008-0000-0000-0000E5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129</xdr:row>
          <xdr:rowOff>9525</xdr:rowOff>
        </xdr:from>
        <xdr:to>
          <xdr:col>33</xdr:col>
          <xdr:colOff>209550</xdr:colOff>
          <xdr:row>131</xdr:row>
          <xdr:rowOff>38100</xdr:rowOff>
        </xdr:to>
        <xdr:sp macro="" textlink="">
          <xdr:nvSpPr>
            <xdr:cNvPr id="62182" name="Option Button 742" hidden="1">
              <a:extLst>
                <a:ext uri="{63B3BB69-23CF-44E3-9099-C40C66FF867C}">
                  <a14:compatExt spid="_x0000_s62182"/>
                </a:ext>
                <a:ext uri="{FF2B5EF4-FFF2-40B4-BE49-F238E27FC236}">
                  <a16:creationId xmlns:a16="http://schemas.microsoft.com/office/drawing/2014/main" id="{00000000-0008-0000-0000-0000E6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129</xdr:row>
          <xdr:rowOff>9525</xdr:rowOff>
        </xdr:from>
        <xdr:to>
          <xdr:col>26</xdr:col>
          <xdr:colOff>209550</xdr:colOff>
          <xdr:row>131</xdr:row>
          <xdr:rowOff>38100</xdr:rowOff>
        </xdr:to>
        <xdr:sp macro="" textlink="">
          <xdr:nvSpPr>
            <xdr:cNvPr id="62183" name="Option Button 743" hidden="1">
              <a:extLst>
                <a:ext uri="{63B3BB69-23CF-44E3-9099-C40C66FF867C}">
                  <a14:compatExt spid="_x0000_s62183"/>
                </a:ext>
                <a:ext uri="{FF2B5EF4-FFF2-40B4-BE49-F238E27FC236}">
                  <a16:creationId xmlns:a16="http://schemas.microsoft.com/office/drawing/2014/main" id="{00000000-0008-0000-0000-0000E7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129</xdr:row>
          <xdr:rowOff>9525</xdr:rowOff>
        </xdr:from>
        <xdr:to>
          <xdr:col>19</xdr:col>
          <xdr:colOff>209550</xdr:colOff>
          <xdr:row>131</xdr:row>
          <xdr:rowOff>38100</xdr:rowOff>
        </xdr:to>
        <xdr:sp macro="" textlink="">
          <xdr:nvSpPr>
            <xdr:cNvPr id="62184" name="Option Button 744" hidden="1">
              <a:extLst>
                <a:ext uri="{63B3BB69-23CF-44E3-9099-C40C66FF867C}">
                  <a14:compatExt spid="_x0000_s62184"/>
                </a:ext>
                <a:ext uri="{FF2B5EF4-FFF2-40B4-BE49-F238E27FC236}">
                  <a16:creationId xmlns:a16="http://schemas.microsoft.com/office/drawing/2014/main" id="{00000000-0008-0000-0000-0000E8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152</xdr:row>
          <xdr:rowOff>0</xdr:rowOff>
        </xdr:from>
        <xdr:to>
          <xdr:col>40</xdr:col>
          <xdr:colOff>47625</xdr:colOff>
          <xdr:row>154</xdr:row>
          <xdr:rowOff>28575</xdr:rowOff>
        </xdr:to>
        <xdr:sp macro="" textlink="">
          <xdr:nvSpPr>
            <xdr:cNvPr id="62193" name="Option 必13-3-1" hidden="1">
              <a:extLst>
                <a:ext uri="{63B3BB69-23CF-44E3-9099-C40C66FF867C}">
                  <a14:compatExt spid="_x0000_s62193"/>
                </a:ext>
                <a:ext uri="{FF2B5EF4-FFF2-40B4-BE49-F238E27FC236}">
                  <a16:creationId xmlns:a16="http://schemas.microsoft.com/office/drawing/2014/main" id="{00000000-0008-0000-0000-0000F1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152</xdr:row>
          <xdr:rowOff>0</xdr:rowOff>
        </xdr:from>
        <xdr:to>
          <xdr:col>40</xdr:col>
          <xdr:colOff>47625</xdr:colOff>
          <xdr:row>154</xdr:row>
          <xdr:rowOff>28575</xdr:rowOff>
        </xdr:to>
        <xdr:sp macro="" textlink="">
          <xdr:nvSpPr>
            <xdr:cNvPr id="62197" name="Option 必13-2-1" hidden="1">
              <a:extLst>
                <a:ext uri="{63B3BB69-23CF-44E3-9099-C40C66FF867C}">
                  <a14:compatExt spid="_x0000_s62197"/>
                </a:ext>
                <a:ext uri="{FF2B5EF4-FFF2-40B4-BE49-F238E27FC236}">
                  <a16:creationId xmlns:a16="http://schemas.microsoft.com/office/drawing/2014/main" id="{00000000-0008-0000-0000-0000F5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152</xdr:row>
          <xdr:rowOff>0</xdr:rowOff>
        </xdr:from>
        <xdr:to>
          <xdr:col>40</xdr:col>
          <xdr:colOff>47625</xdr:colOff>
          <xdr:row>154</xdr:row>
          <xdr:rowOff>28575</xdr:rowOff>
        </xdr:to>
        <xdr:sp macro="" textlink="">
          <xdr:nvSpPr>
            <xdr:cNvPr id="62201" name="Option 必13-1-1" hidden="1">
              <a:extLst>
                <a:ext uri="{63B3BB69-23CF-44E3-9099-C40C66FF867C}">
                  <a14:compatExt spid="_x0000_s62201"/>
                </a:ext>
                <a:ext uri="{FF2B5EF4-FFF2-40B4-BE49-F238E27FC236}">
                  <a16:creationId xmlns:a16="http://schemas.microsoft.com/office/drawing/2014/main" id="{00000000-0008-0000-0000-0000F9F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152</xdr:row>
          <xdr:rowOff>0</xdr:rowOff>
        </xdr:from>
        <xdr:to>
          <xdr:col>39</xdr:col>
          <xdr:colOff>180975</xdr:colOff>
          <xdr:row>153</xdr:row>
          <xdr:rowOff>38100</xdr:rowOff>
        </xdr:to>
        <xdr:sp macro="" textlink="">
          <xdr:nvSpPr>
            <xdr:cNvPr id="62213" name="Option 必14-3-1" hidden="1">
              <a:extLst>
                <a:ext uri="{63B3BB69-23CF-44E3-9099-C40C66FF867C}">
                  <a14:compatExt spid="_x0000_s62213"/>
                </a:ext>
                <a:ext uri="{FF2B5EF4-FFF2-40B4-BE49-F238E27FC236}">
                  <a16:creationId xmlns:a16="http://schemas.microsoft.com/office/drawing/2014/main" id="{00000000-0008-0000-0000-00000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152</xdr:row>
          <xdr:rowOff>0</xdr:rowOff>
        </xdr:from>
        <xdr:to>
          <xdr:col>39</xdr:col>
          <xdr:colOff>180975</xdr:colOff>
          <xdr:row>154</xdr:row>
          <xdr:rowOff>28575</xdr:rowOff>
        </xdr:to>
        <xdr:sp macro="" textlink="">
          <xdr:nvSpPr>
            <xdr:cNvPr id="62217" name="Option 必14-2-1" hidden="1">
              <a:extLst>
                <a:ext uri="{63B3BB69-23CF-44E3-9099-C40C66FF867C}">
                  <a14:compatExt spid="_x0000_s62217"/>
                </a:ext>
                <a:ext uri="{FF2B5EF4-FFF2-40B4-BE49-F238E27FC236}">
                  <a16:creationId xmlns:a16="http://schemas.microsoft.com/office/drawing/2014/main" id="{00000000-0008-0000-0000-00000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85725</xdr:colOff>
          <xdr:row>152</xdr:row>
          <xdr:rowOff>0</xdr:rowOff>
        </xdr:from>
        <xdr:to>
          <xdr:col>39</xdr:col>
          <xdr:colOff>180975</xdr:colOff>
          <xdr:row>154</xdr:row>
          <xdr:rowOff>28575</xdr:rowOff>
        </xdr:to>
        <xdr:sp macro="" textlink="">
          <xdr:nvSpPr>
            <xdr:cNvPr id="62221" name="Option 必14-1-1" hidden="1">
              <a:extLst>
                <a:ext uri="{63B3BB69-23CF-44E3-9099-C40C66FF867C}">
                  <a14:compatExt spid="_x0000_s62221"/>
                </a:ext>
                <a:ext uri="{FF2B5EF4-FFF2-40B4-BE49-F238E27FC236}">
                  <a16:creationId xmlns:a16="http://schemas.microsoft.com/office/drawing/2014/main" id="{00000000-0008-0000-0000-00000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152</xdr:row>
          <xdr:rowOff>0</xdr:rowOff>
        </xdr:from>
        <xdr:to>
          <xdr:col>39</xdr:col>
          <xdr:colOff>66675</xdr:colOff>
          <xdr:row>154</xdr:row>
          <xdr:rowOff>9525</xdr:rowOff>
        </xdr:to>
        <xdr:sp macro="" textlink="">
          <xdr:nvSpPr>
            <xdr:cNvPr id="62233" name="Option 必15-3-1" hidden="1">
              <a:extLst>
                <a:ext uri="{63B3BB69-23CF-44E3-9099-C40C66FF867C}">
                  <a14:compatExt spid="_x0000_s62233"/>
                </a:ext>
                <a:ext uri="{FF2B5EF4-FFF2-40B4-BE49-F238E27FC236}">
                  <a16:creationId xmlns:a16="http://schemas.microsoft.com/office/drawing/2014/main" id="{00000000-0008-0000-0000-00001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152</xdr:row>
          <xdr:rowOff>0</xdr:rowOff>
        </xdr:from>
        <xdr:to>
          <xdr:col>39</xdr:col>
          <xdr:colOff>66675</xdr:colOff>
          <xdr:row>154</xdr:row>
          <xdr:rowOff>28575</xdr:rowOff>
        </xdr:to>
        <xdr:sp macro="" textlink="">
          <xdr:nvSpPr>
            <xdr:cNvPr id="62237" name="Option 必15-2-1" hidden="1">
              <a:extLst>
                <a:ext uri="{63B3BB69-23CF-44E3-9099-C40C66FF867C}">
                  <a14:compatExt spid="_x0000_s62237"/>
                </a:ext>
                <a:ext uri="{FF2B5EF4-FFF2-40B4-BE49-F238E27FC236}">
                  <a16:creationId xmlns:a16="http://schemas.microsoft.com/office/drawing/2014/main" id="{00000000-0008-0000-0000-00001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152</xdr:row>
          <xdr:rowOff>0</xdr:rowOff>
        </xdr:from>
        <xdr:to>
          <xdr:col>39</xdr:col>
          <xdr:colOff>66675</xdr:colOff>
          <xdr:row>154</xdr:row>
          <xdr:rowOff>28575</xdr:rowOff>
        </xdr:to>
        <xdr:sp macro="" textlink="">
          <xdr:nvSpPr>
            <xdr:cNvPr id="62241" name="Option 必15-1-1" hidden="1">
              <a:extLst>
                <a:ext uri="{63B3BB69-23CF-44E3-9099-C40C66FF867C}">
                  <a14:compatExt spid="_x0000_s62241"/>
                </a:ext>
                <a:ext uri="{FF2B5EF4-FFF2-40B4-BE49-F238E27FC236}">
                  <a16:creationId xmlns:a16="http://schemas.microsoft.com/office/drawing/2014/main" id="{00000000-0008-0000-0000-00002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165</xdr:row>
          <xdr:rowOff>142875</xdr:rowOff>
        </xdr:from>
        <xdr:to>
          <xdr:col>43</xdr:col>
          <xdr:colOff>104775</xdr:colOff>
          <xdr:row>170</xdr:row>
          <xdr:rowOff>38101</xdr:rowOff>
        </xdr:to>
        <xdr:sp macro="" textlink="">
          <xdr:nvSpPr>
            <xdr:cNvPr id="62245" name="Check Box 805" hidden="1">
              <a:extLst>
                <a:ext uri="{63B3BB69-23CF-44E3-9099-C40C66FF867C}">
                  <a14:compatExt spid="_x0000_s62245"/>
                </a:ext>
                <a:ext uri="{FF2B5EF4-FFF2-40B4-BE49-F238E27FC236}">
                  <a16:creationId xmlns:a16="http://schemas.microsoft.com/office/drawing/2014/main" id="{00000000-0008-0000-0000-00002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その他(詳細を下の欄に記入)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165</xdr:row>
          <xdr:rowOff>142875</xdr:rowOff>
        </xdr:from>
        <xdr:to>
          <xdr:col>33</xdr:col>
          <xdr:colOff>104775</xdr:colOff>
          <xdr:row>170</xdr:row>
          <xdr:rowOff>47626</xdr:rowOff>
        </xdr:to>
        <xdr:sp macro="" textlink="">
          <xdr:nvSpPr>
            <xdr:cNvPr id="62246" name="Check Box 806" hidden="1">
              <a:extLst>
                <a:ext uri="{63B3BB69-23CF-44E3-9099-C40C66FF867C}">
                  <a14:compatExt spid="_x0000_s62246"/>
                </a:ext>
                <a:ext uri="{FF2B5EF4-FFF2-40B4-BE49-F238E27FC236}">
                  <a16:creationId xmlns:a16="http://schemas.microsoft.com/office/drawing/2014/main" id="{00000000-0008-0000-0000-00002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検査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165</xdr:row>
          <xdr:rowOff>142875</xdr:rowOff>
        </xdr:from>
        <xdr:to>
          <xdr:col>30</xdr:col>
          <xdr:colOff>104775</xdr:colOff>
          <xdr:row>170</xdr:row>
          <xdr:rowOff>47626</xdr:rowOff>
        </xdr:to>
        <xdr:sp macro="" textlink="">
          <xdr:nvSpPr>
            <xdr:cNvPr id="62247" name="Check Box 807" hidden="1">
              <a:extLst>
                <a:ext uri="{63B3BB69-23CF-44E3-9099-C40C66FF867C}">
                  <a14:compatExt spid="_x0000_s62247"/>
                </a:ext>
                <a:ext uri="{FF2B5EF4-FFF2-40B4-BE49-F238E27FC236}">
                  <a16:creationId xmlns:a16="http://schemas.microsoft.com/office/drawing/2014/main" id="{00000000-0008-0000-0000-00002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職場実習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165</xdr:row>
          <xdr:rowOff>142875</xdr:rowOff>
        </xdr:from>
        <xdr:to>
          <xdr:col>25</xdr:col>
          <xdr:colOff>133350</xdr:colOff>
          <xdr:row>170</xdr:row>
          <xdr:rowOff>38101</xdr:rowOff>
        </xdr:to>
        <xdr:sp macro="" textlink="">
          <xdr:nvSpPr>
            <xdr:cNvPr id="62248" name="Check Box 808" hidden="1">
              <a:extLst>
                <a:ext uri="{63B3BB69-23CF-44E3-9099-C40C66FF867C}">
                  <a14:compatExt spid="_x0000_s62248"/>
                </a:ext>
                <a:ext uri="{FF2B5EF4-FFF2-40B4-BE49-F238E27FC236}">
                  <a16:creationId xmlns:a16="http://schemas.microsoft.com/office/drawing/2014/main" id="{00000000-0008-0000-0000-00002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場面設定法(作業場面)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165</xdr:row>
          <xdr:rowOff>142875</xdr:rowOff>
        </xdr:from>
        <xdr:to>
          <xdr:col>17</xdr:col>
          <xdr:colOff>85725</xdr:colOff>
          <xdr:row>170</xdr:row>
          <xdr:rowOff>47626</xdr:rowOff>
        </xdr:to>
        <xdr:sp macro="" textlink="">
          <xdr:nvSpPr>
            <xdr:cNvPr id="62249" name="Check Box 809" hidden="1">
              <a:extLst>
                <a:ext uri="{63B3BB69-23CF-44E3-9099-C40C66FF867C}">
                  <a14:compatExt spid="_x0000_s62249"/>
                </a:ext>
                <a:ext uri="{FF2B5EF4-FFF2-40B4-BE49-F238E27FC236}">
                  <a16:creationId xmlns:a16="http://schemas.microsoft.com/office/drawing/2014/main" id="{00000000-0008-0000-0000-00002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ワークサンプル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1257300</xdr:colOff>
          <xdr:row>165</xdr:row>
          <xdr:rowOff>142875</xdr:rowOff>
        </xdr:from>
        <xdr:to>
          <xdr:col>11</xdr:col>
          <xdr:colOff>190500</xdr:colOff>
          <xdr:row>170</xdr:row>
          <xdr:rowOff>47626</xdr:rowOff>
        </xdr:to>
        <xdr:sp macro="" textlink="">
          <xdr:nvSpPr>
            <xdr:cNvPr id="62250" name="Check Box 810" hidden="1">
              <a:extLst>
                <a:ext uri="{63B3BB69-23CF-44E3-9099-C40C66FF867C}">
                  <a14:compatExt spid="_x0000_s62250"/>
                </a:ext>
                <a:ext uri="{FF2B5EF4-FFF2-40B4-BE49-F238E27FC236}">
                  <a16:creationId xmlns:a16="http://schemas.microsoft.com/office/drawing/2014/main" id="{00000000-0008-0000-0000-00002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関係者からの情報収集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165</xdr:row>
          <xdr:rowOff>142875</xdr:rowOff>
        </xdr:from>
        <xdr:to>
          <xdr:col>7</xdr:col>
          <xdr:colOff>1200150</xdr:colOff>
          <xdr:row>170</xdr:row>
          <xdr:rowOff>47626</xdr:rowOff>
        </xdr:to>
        <xdr:sp macro="" textlink="">
          <xdr:nvSpPr>
            <xdr:cNvPr id="62251" name="Check Box 811" hidden="1">
              <a:extLst>
                <a:ext uri="{63B3BB69-23CF-44E3-9099-C40C66FF867C}">
                  <a14:compatExt spid="_x0000_s62251"/>
                </a:ext>
                <a:ext uri="{FF2B5EF4-FFF2-40B4-BE49-F238E27FC236}">
                  <a16:creationId xmlns:a16="http://schemas.microsoft.com/office/drawing/2014/main" id="{00000000-0008-0000-0000-00002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面接による聞き取り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164</xdr:row>
          <xdr:rowOff>0</xdr:rowOff>
        </xdr:from>
        <xdr:to>
          <xdr:col>40</xdr:col>
          <xdr:colOff>19050</xdr:colOff>
          <xdr:row>165</xdr:row>
          <xdr:rowOff>53227</xdr:rowOff>
        </xdr:to>
        <xdr:sp macro="" textlink="">
          <xdr:nvSpPr>
            <xdr:cNvPr id="62253" name="Option 必16-3-1" hidden="1">
              <a:extLst>
                <a:ext uri="{63B3BB69-23CF-44E3-9099-C40C66FF867C}">
                  <a14:compatExt spid="_x0000_s62253"/>
                </a:ext>
                <a:ext uri="{FF2B5EF4-FFF2-40B4-BE49-F238E27FC236}">
                  <a16:creationId xmlns:a16="http://schemas.microsoft.com/office/drawing/2014/main" id="{00000000-0008-0000-0000-00002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163</xdr:row>
          <xdr:rowOff>142875</xdr:rowOff>
        </xdr:from>
        <xdr:to>
          <xdr:col>40</xdr:col>
          <xdr:colOff>19050</xdr:colOff>
          <xdr:row>165</xdr:row>
          <xdr:rowOff>47625</xdr:rowOff>
        </xdr:to>
        <xdr:sp macro="" textlink="">
          <xdr:nvSpPr>
            <xdr:cNvPr id="62257" name="Option 必16-2-1" hidden="1">
              <a:extLst>
                <a:ext uri="{63B3BB69-23CF-44E3-9099-C40C66FF867C}">
                  <a14:compatExt spid="_x0000_s62257"/>
                </a:ext>
                <a:ext uri="{FF2B5EF4-FFF2-40B4-BE49-F238E27FC236}">
                  <a16:creationId xmlns:a16="http://schemas.microsoft.com/office/drawing/2014/main" id="{00000000-0008-0000-0000-00003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157</xdr:row>
          <xdr:rowOff>9525</xdr:rowOff>
        </xdr:from>
        <xdr:to>
          <xdr:col>40</xdr:col>
          <xdr:colOff>19050</xdr:colOff>
          <xdr:row>159</xdr:row>
          <xdr:rowOff>38099</xdr:rowOff>
        </xdr:to>
        <xdr:sp macro="" textlink="">
          <xdr:nvSpPr>
            <xdr:cNvPr id="62261" name="Option 必16-1-1" hidden="1">
              <a:extLst>
                <a:ext uri="{63B3BB69-23CF-44E3-9099-C40C66FF867C}">
                  <a14:compatExt spid="_x0000_s62261"/>
                </a:ext>
                <a:ext uri="{FF2B5EF4-FFF2-40B4-BE49-F238E27FC236}">
                  <a16:creationId xmlns:a16="http://schemas.microsoft.com/office/drawing/2014/main" id="{00000000-0008-0000-0000-00003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133350</xdr:colOff>
          <xdr:row>157</xdr:row>
          <xdr:rowOff>9525</xdr:rowOff>
        </xdr:from>
        <xdr:to>
          <xdr:col>34</xdr:col>
          <xdr:colOff>0</xdr:colOff>
          <xdr:row>159</xdr:row>
          <xdr:rowOff>38099</xdr:rowOff>
        </xdr:to>
        <xdr:sp macro="" textlink="">
          <xdr:nvSpPr>
            <xdr:cNvPr id="62262" name="Option Button 822" hidden="1">
              <a:extLst>
                <a:ext uri="{63B3BB69-23CF-44E3-9099-C40C66FF867C}">
                  <a14:compatExt spid="_x0000_s62262"/>
                </a:ext>
                <a:ext uri="{FF2B5EF4-FFF2-40B4-BE49-F238E27FC236}">
                  <a16:creationId xmlns:a16="http://schemas.microsoft.com/office/drawing/2014/main" id="{00000000-0008-0000-0000-00003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157</xdr:row>
          <xdr:rowOff>9525</xdr:rowOff>
        </xdr:from>
        <xdr:to>
          <xdr:col>27</xdr:col>
          <xdr:colOff>0</xdr:colOff>
          <xdr:row>159</xdr:row>
          <xdr:rowOff>38099</xdr:rowOff>
        </xdr:to>
        <xdr:sp macro="" textlink="">
          <xdr:nvSpPr>
            <xdr:cNvPr id="62263" name="Option Button 823" hidden="1">
              <a:extLst>
                <a:ext uri="{63B3BB69-23CF-44E3-9099-C40C66FF867C}">
                  <a14:compatExt spid="_x0000_s62263"/>
                </a:ext>
                <a:ext uri="{FF2B5EF4-FFF2-40B4-BE49-F238E27FC236}">
                  <a16:creationId xmlns:a16="http://schemas.microsoft.com/office/drawing/2014/main" id="{00000000-0008-0000-0000-00003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123825</xdr:colOff>
          <xdr:row>157</xdr:row>
          <xdr:rowOff>9525</xdr:rowOff>
        </xdr:from>
        <xdr:to>
          <xdr:col>20</xdr:col>
          <xdr:colOff>0</xdr:colOff>
          <xdr:row>159</xdr:row>
          <xdr:rowOff>38099</xdr:rowOff>
        </xdr:to>
        <xdr:sp macro="" textlink="">
          <xdr:nvSpPr>
            <xdr:cNvPr id="62264" name="Option Button 824" hidden="1">
              <a:extLst>
                <a:ext uri="{63B3BB69-23CF-44E3-9099-C40C66FF867C}">
                  <a14:compatExt spid="_x0000_s62264"/>
                </a:ext>
                <a:ext uri="{FF2B5EF4-FFF2-40B4-BE49-F238E27FC236}">
                  <a16:creationId xmlns:a16="http://schemas.microsoft.com/office/drawing/2014/main" id="{00000000-0008-0000-0000-00003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180</xdr:row>
          <xdr:rowOff>0</xdr:rowOff>
        </xdr:from>
        <xdr:to>
          <xdr:col>40</xdr:col>
          <xdr:colOff>47625</xdr:colOff>
          <xdr:row>181</xdr:row>
          <xdr:rowOff>57149</xdr:rowOff>
        </xdr:to>
        <xdr:sp macro="" textlink="">
          <xdr:nvSpPr>
            <xdr:cNvPr id="62273" name="Option 必17-3-1" hidden="1">
              <a:extLst>
                <a:ext uri="{63B3BB69-23CF-44E3-9099-C40C66FF867C}">
                  <a14:compatExt spid="_x0000_s62273"/>
                </a:ext>
                <a:ext uri="{FF2B5EF4-FFF2-40B4-BE49-F238E27FC236}">
                  <a16:creationId xmlns:a16="http://schemas.microsoft.com/office/drawing/2014/main" id="{00000000-0008-0000-0000-00004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180</xdr:row>
          <xdr:rowOff>0</xdr:rowOff>
        </xdr:from>
        <xdr:to>
          <xdr:col>40</xdr:col>
          <xdr:colOff>47625</xdr:colOff>
          <xdr:row>181</xdr:row>
          <xdr:rowOff>76199</xdr:rowOff>
        </xdr:to>
        <xdr:sp macro="" textlink="">
          <xdr:nvSpPr>
            <xdr:cNvPr id="62277" name="Option 必17-2-1" hidden="1">
              <a:extLst>
                <a:ext uri="{63B3BB69-23CF-44E3-9099-C40C66FF867C}">
                  <a14:compatExt spid="_x0000_s62277"/>
                </a:ext>
                <a:ext uri="{FF2B5EF4-FFF2-40B4-BE49-F238E27FC236}">
                  <a16:creationId xmlns:a16="http://schemas.microsoft.com/office/drawing/2014/main" id="{00000000-0008-0000-0000-00004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152400</xdr:colOff>
          <xdr:row>180</xdr:row>
          <xdr:rowOff>0</xdr:rowOff>
        </xdr:from>
        <xdr:to>
          <xdr:col>40</xdr:col>
          <xdr:colOff>47625</xdr:colOff>
          <xdr:row>181</xdr:row>
          <xdr:rowOff>76199</xdr:rowOff>
        </xdr:to>
        <xdr:sp macro="" textlink="">
          <xdr:nvSpPr>
            <xdr:cNvPr id="62281" name="Option 必17-1-1" hidden="1">
              <a:extLst>
                <a:ext uri="{63B3BB69-23CF-44E3-9099-C40C66FF867C}">
                  <a14:compatExt spid="_x0000_s62281"/>
                </a:ext>
                <a:ext uri="{FF2B5EF4-FFF2-40B4-BE49-F238E27FC236}">
                  <a16:creationId xmlns:a16="http://schemas.microsoft.com/office/drawing/2014/main" id="{00000000-0008-0000-0000-00004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180</xdr:row>
          <xdr:rowOff>0</xdr:rowOff>
        </xdr:from>
        <xdr:to>
          <xdr:col>40</xdr:col>
          <xdr:colOff>19050</xdr:colOff>
          <xdr:row>181</xdr:row>
          <xdr:rowOff>57149</xdr:rowOff>
        </xdr:to>
        <xdr:sp macro="" textlink="">
          <xdr:nvSpPr>
            <xdr:cNvPr id="62318" name="Option 選25-3-1" hidden="1">
              <a:extLst>
                <a:ext uri="{63B3BB69-23CF-44E3-9099-C40C66FF867C}">
                  <a14:compatExt spid="_x0000_s62318"/>
                </a:ext>
                <a:ext uri="{FF2B5EF4-FFF2-40B4-BE49-F238E27FC236}">
                  <a16:creationId xmlns:a16="http://schemas.microsoft.com/office/drawing/2014/main" id="{00000000-0008-0000-0000-00006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180</xdr:row>
          <xdr:rowOff>0</xdr:rowOff>
        </xdr:from>
        <xdr:to>
          <xdr:col>40</xdr:col>
          <xdr:colOff>19050</xdr:colOff>
          <xdr:row>181</xdr:row>
          <xdr:rowOff>76199</xdr:rowOff>
        </xdr:to>
        <xdr:sp macro="" textlink="">
          <xdr:nvSpPr>
            <xdr:cNvPr id="62322" name="Option 選25-2-1" hidden="1">
              <a:extLst>
                <a:ext uri="{63B3BB69-23CF-44E3-9099-C40C66FF867C}">
                  <a14:compatExt spid="_x0000_s62322"/>
                </a:ext>
                <a:ext uri="{FF2B5EF4-FFF2-40B4-BE49-F238E27FC236}">
                  <a16:creationId xmlns:a16="http://schemas.microsoft.com/office/drawing/2014/main" id="{00000000-0008-0000-0000-00007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123825</xdr:colOff>
          <xdr:row>180</xdr:row>
          <xdr:rowOff>0</xdr:rowOff>
        </xdr:from>
        <xdr:to>
          <xdr:col>40</xdr:col>
          <xdr:colOff>19050</xdr:colOff>
          <xdr:row>181</xdr:row>
          <xdr:rowOff>76199</xdr:rowOff>
        </xdr:to>
        <xdr:sp macro="" textlink="">
          <xdr:nvSpPr>
            <xdr:cNvPr id="62326" name="Option 選25-1-1" hidden="1">
              <a:extLst>
                <a:ext uri="{63B3BB69-23CF-44E3-9099-C40C66FF867C}">
                  <a14:compatExt spid="_x0000_s62326"/>
                </a:ext>
                <a:ext uri="{FF2B5EF4-FFF2-40B4-BE49-F238E27FC236}">
                  <a16:creationId xmlns:a16="http://schemas.microsoft.com/office/drawing/2014/main" id="{00000000-0008-0000-0000-00007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104775</xdr:colOff>
          <xdr:row>181</xdr:row>
          <xdr:rowOff>0</xdr:rowOff>
        </xdr:from>
        <xdr:to>
          <xdr:col>40</xdr:col>
          <xdr:colOff>0</xdr:colOff>
          <xdr:row>181</xdr:row>
          <xdr:rowOff>228600</xdr:rowOff>
        </xdr:to>
        <xdr:sp macro="" textlink="">
          <xdr:nvSpPr>
            <xdr:cNvPr id="62358" name="Option 選26-3-1" hidden="1">
              <a:extLst>
                <a:ext uri="{63B3BB69-23CF-44E3-9099-C40C66FF867C}">
                  <a14:compatExt spid="_x0000_s62358"/>
                </a:ext>
                <a:ext uri="{FF2B5EF4-FFF2-40B4-BE49-F238E27FC236}">
                  <a16:creationId xmlns:a16="http://schemas.microsoft.com/office/drawing/2014/main" id="{00000000-0008-0000-0000-00009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104775</xdr:colOff>
          <xdr:row>181</xdr:row>
          <xdr:rowOff>0</xdr:rowOff>
        </xdr:from>
        <xdr:to>
          <xdr:col>40</xdr:col>
          <xdr:colOff>0</xdr:colOff>
          <xdr:row>181</xdr:row>
          <xdr:rowOff>247650</xdr:rowOff>
        </xdr:to>
        <xdr:sp macro="" textlink="">
          <xdr:nvSpPr>
            <xdr:cNvPr id="62362" name="Option 選26-2-1" hidden="1">
              <a:extLst>
                <a:ext uri="{63B3BB69-23CF-44E3-9099-C40C66FF867C}">
                  <a14:compatExt spid="_x0000_s62362"/>
                </a:ext>
                <a:ext uri="{FF2B5EF4-FFF2-40B4-BE49-F238E27FC236}">
                  <a16:creationId xmlns:a16="http://schemas.microsoft.com/office/drawing/2014/main" id="{00000000-0008-0000-0000-00009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104775</xdr:colOff>
          <xdr:row>181</xdr:row>
          <xdr:rowOff>0</xdr:rowOff>
        </xdr:from>
        <xdr:to>
          <xdr:col>40</xdr:col>
          <xdr:colOff>0</xdr:colOff>
          <xdr:row>181</xdr:row>
          <xdr:rowOff>247650</xdr:rowOff>
        </xdr:to>
        <xdr:sp macro="" textlink="">
          <xdr:nvSpPr>
            <xdr:cNvPr id="62366" name="Option 選26-1-1" hidden="1">
              <a:extLst>
                <a:ext uri="{63B3BB69-23CF-44E3-9099-C40C66FF867C}">
                  <a14:compatExt spid="_x0000_s62366"/>
                </a:ext>
                <a:ext uri="{FF2B5EF4-FFF2-40B4-BE49-F238E27FC236}">
                  <a16:creationId xmlns:a16="http://schemas.microsoft.com/office/drawing/2014/main" id="{00000000-0008-0000-0000-00009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181</xdr:row>
          <xdr:rowOff>0</xdr:rowOff>
        </xdr:from>
        <xdr:to>
          <xdr:col>39</xdr:col>
          <xdr:colOff>190500</xdr:colOff>
          <xdr:row>181</xdr:row>
          <xdr:rowOff>228600</xdr:rowOff>
        </xdr:to>
        <xdr:sp macro="" textlink="">
          <xdr:nvSpPr>
            <xdr:cNvPr id="62378" name="Option 選27-3-1" hidden="1">
              <a:extLst>
                <a:ext uri="{63B3BB69-23CF-44E3-9099-C40C66FF867C}">
                  <a14:compatExt spid="_x0000_s62378"/>
                </a:ext>
                <a:ext uri="{FF2B5EF4-FFF2-40B4-BE49-F238E27FC236}">
                  <a16:creationId xmlns:a16="http://schemas.microsoft.com/office/drawing/2014/main" id="{00000000-0008-0000-0000-0000A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181</xdr:row>
          <xdr:rowOff>0</xdr:rowOff>
        </xdr:from>
        <xdr:to>
          <xdr:col>39</xdr:col>
          <xdr:colOff>190500</xdr:colOff>
          <xdr:row>181</xdr:row>
          <xdr:rowOff>247650</xdr:rowOff>
        </xdr:to>
        <xdr:sp macro="" textlink="">
          <xdr:nvSpPr>
            <xdr:cNvPr id="62382" name="Option 選27-2-1" hidden="1">
              <a:extLst>
                <a:ext uri="{63B3BB69-23CF-44E3-9099-C40C66FF867C}">
                  <a14:compatExt spid="_x0000_s62382"/>
                </a:ext>
                <a:ext uri="{FF2B5EF4-FFF2-40B4-BE49-F238E27FC236}">
                  <a16:creationId xmlns:a16="http://schemas.microsoft.com/office/drawing/2014/main" id="{00000000-0008-0000-0000-0000A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95250</xdr:colOff>
          <xdr:row>181</xdr:row>
          <xdr:rowOff>0</xdr:rowOff>
        </xdr:from>
        <xdr:to>
          <xdr:col>39</xdr:col>
          <xdr:colOff>190500</xdr:colOff>
          <xdr:row>181</xdr:row>
          <xdr:rowOff>247650</xdr:rowOff>
        </xdr:to>
        <xdr:sp macro="" textlink="">
          <xdr:nvSpPr>
            <xdr:cNvPr id="62386" name="Option 選27-1-1" hidden="1">
              <a:extLst>
                <a:ext uri="{63B3BB69-23CF-44E3-9099-C40C66FF867C}">
                  <a14:compatExt spid="_x0000_s62386"/>
                </a:ext>
                <a:ext uri="{FF2B5EF4-FFF2-40B4-BE49-F238E27FC236}">
                  <a16:creationId xmlns:a16="http://schemas.microsoft.com/office/drawing/2014/main" id="{00000000-0008-0000-0000-0000B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35</xdr:row>
          <xdr:rowOff>0</xdr:rowOff>
        </xdr:from>
        <xdr:to>
          <xdr:col>38</xdr:col>
          <xdr:colOff>142875</xdr:colOff>
          <xdr:row>38</xdr:row>
          <xdr:rowOff>0</xdr:rowOff>
        </xdr:to>
        <xdr:sp macro="" textlink="">
          <xdr:nvSpPr>
            <xdr:cNvPr id="62393" name="Group Box 選1-1" hidden="1">
              <a:extLst>
                <a:ext uri="{63B3BB69-23CF-44E3-9099-C40C66FF867C}">
                  <a14:compatExt spid="_x0000_s62393"/>
                </a:ext>
                <a:ext uri="{FF2B5EF4-FFF2-40B4-BE49-F238E27FC236}">
                  <a16:creationId xmlns:a16="http://schemas.microsoft.com/office/drawing/2014/main" id="{00000000-0008-0000-0000-0000B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9007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120</xdr:row>
          <xdr:rowOff>0</xdr:rowOff>
        </xdr:from>
        <xdr:to>
          <xdr:col>40</xdr:col>
          <xdr:colOff>76200</xdr:colOff>
          <xdr:row>121</xdr:row>
          <xdr:rowOff>85725</xdr:rowOff>
        </xdr:to>
        <xdr:sp macro="" textlink="">
          <xdr:nvSpPr>
            <xdr:cNvPr id="62396" name="Group Box 必4-1" hidden="1">
              <a:extLst>
                <a:ext uri="{63B3BB69-23CF-44E3-9099-C40C66FF867C}">
                  <a14:compatExt spid="_x0000_s62396"/>
                </a:ext>
                <a:ext uri="{FF2B5EF4-FFF2-40B4-BE49-F238E27FC236}">
                  <a16:creationId xmlns:a16="http://schemas.microsoft.com/office/drawing/2014/main" id="{00000000-0008-0000-0000-0000B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120</xdr:row>
          <xdr:rowOff>0</xdr:rowOff>
        </xdr:from>
        <xdr:to>
          <xdr:col>40</xdr:col>
          <xdr:colOff>104775</xdr:colOff>
          <xdr:row>121</xdr:row>
          <xdr:rowOff>28575</xdr:rowOff>
        </xdr:to>
        <xdr:sp macro="" textlink="">
          <xdr:nvSpPr>
            <xdr:cNvPr id="62397" name="Group Box 必4-2" hidden="1">
              <a:extLst>
                <a:ext uri="{63B3BB69-23CF-44E3-9099-C40C66FF867C}">
                  <a14:compatExt spid="_x0000_s62397"/>
                </a:ext>
                <a:ext uri="{FF2B5EF4-FFF2-40B4-BE49-F238E27FC236}">
                  <a16:creationId xmlns:a16="http://schemas.microsoft.com/office/drawing/2014/main" id="{00000000-0008-0000-0000-0000B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120</xdr:row>
          <xdr:rowOff>0</xdr:rowOff>
        </xdr:from>
        <xdr:to>
          <xdr:col>41</xdr:col>
          <xdr:colOff>0</xdr:colOff>
          <xdr:row>120</xdr:row>
          <xdr:rowOff>342900</xdr:rowOff>
        </xdr:to>
        <xdr:sp macro="" textlink="">
          <xdr:nvSpPr>
            <xdr:cNvPr id="62398" name="Group Box 必4-3" hidden="1">
              <a:extLst>
                <a:ext uri="{63B3BB69-23CF-44E3-9099-C40C66FF867C}">
                  <a14:compatExt spid="_x0000_s62398"/>
                </a:ext>
                <a:ext uri="{FF2B5EF4-FFF2-40B4-BE49-F238E27FC236}">
                  <a16:creationId xmlns:a16="http://schemas.microsoft.com/office/drawing/2014/main" id="{00000000-0008-0000-0000-0000B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128</xdr:row>
          <xdr:rowOff>114300</xdr:rowOff>
        </xdr:from>
        <xdr:to>
          <xdr:col>40</xdr:col>
          <xdr:colOff>19050</xdr:colOff>
          <xdr:row>131</xdr:row>
          <xdr:rowOff>76200</xdr:rowOff>
        </xdr:to>
        <xdr:sp macro="" textlink="">
          <xdr:nvSpPr>
            <xdr:cNvPr id="62399" name="Group Box 必12-1" hidden="1">
              <a:extLst>
                <a:ext uri="{63B3BB69-23CF-44E3-9099-C40C66FF867C}">
                  <a14:compatExt spid="_x0000_s62399"/>
                </a:ext>
                <a:ext uri="{FF2B5EF4-FFF2-40B4-BE49-F238E27FC236}">
                  <a16:creationId xmlns:a16="http://schemas.microsoft.com/office/drawing/2014/main" id="{00000000-0008-0000-0000-0000B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135</xdr:row>
          <xdr:rowOff>38100</xdr:rowOff>
        </xdr:from>
        <xdr:to>
          <xdr:col>40</xdr:col>
          <xdr:colOff>152400</xdr:colOff>
          <xdr:row>137</xdr:row>
          <xdr:rowOff>38099</xdr:rowOff>
        </xdr:to>
        <xdr:sp macro="" textlink="">
          <xdr:nvSpPr>
            <xdr:cNvPr id="62400" name="Group Box 必12-2" hidden="1">
              <a:extLst>
                <a:ext uri="{63B3BB69-23CF-44E3-9099-C40C66FF867C}">
                  <a14:compatExt spid="_x0000_s62400"/>
                </a:ext>
                <a:ext uri="{FF2B5EF4-FFF2-40B4-BE49-F238E27FC236}">
                  <a16:creationId xmlns:a16="http://schemas.microsoft.com/office/drawing/2014/main" id="{00000000-0008-0000-0000-0000C0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136</xdr:row>
          <xdr:rowOff>0</xdr:rowOff>
        </xdr:from>
        <xdr:to>
          <xdr:col>41</xdr:col>
          <xdr:colOff>0</xdr:colOff>
          <xdr:row>137</xdr:row>
          <xdr:rowOff>158002</xdr:rowOff>
        </xdr:to>
        <xdr:sp macro="" textlink="">
          <xdr:nvSpPr>
            <xdr:cNvPr id="62401" name="Group Box 必12-3" hidden="1">
              <a:extLst>
                <a:ext uri="{63B3BB69-23CF-44E3-9099-C40C66FF867C}">
                  <a14:compatExt spid="_x0000_s62401"/>
                </a:ext>
                <a:ext uri="{FF2B5EF4-FFF2-40B4-BE49-F238E27FC236}">
                  <a16:creationId xmlns:a16="http://schemas.microsoft.com/office/drawing/2014/main" id="{00000000-0008-0000-0000-0000C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9016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35</xdr:row>
          <xdr:rowOff>0</xdr:rowOff>
        </xdr:from>
        <xdr:to>
          <xdr:col>40</xdr:col>
          <xdr:colOff>85725</xdr:colOff>
          <xdr:row>38</xdr:row>
          <xdr:rowOff>114300</xdr:rowOff>
        </xdr:to>
        <xdr:sp macro="" textlink="">
          <xdr:nvSpPr>
            <xdr:cNvPr id="62405" name="Group Box 必3-1" hidden="1">
              <a:extLst>
                <a:ext uri="{63B3BB69-23CF-44E3-9099-C40C66FF867C}">
                  <a14:compatExt spid="_x0000_s62405"/>
                </a:ext>
                <a:ext uri="{FF2B5EF4-FFF2-40B4-BE49-F238E27FC236}">
                  <a16:creationId xmlns:a16="http://schemas.microsoft.com/office/drawing/2014/main" id="{00000000-0008-0000-0000-0000C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35</xdr:row>
          <xdr:rowOff>0</xdr:rowOff>
        </xdr:from>
        <xdr:to>
          <xdr:col>40</xdr:col>
          <xdr:colOff>38100</xdr:colOff>
          <xdr:row>38</xdr:row>
          <xdr:rowOff>38100</xdr:rowOff>
        </xdr:to>
        <xdr:sp macro="" textlink="">
          <xdr:nvSpPr>
            <xdr:cNvPr id="62409" name="Group Box 必3-2" hidden="1">
              <a:extLst>
                <a:ext uri="{63B3BB69-23CF-44E3-9099-C40C66FF867C}">
                  <a14:compatExt spid="_x0000_s62409"/>
                </a:ext>
                <a:ext uri="{FF2B5EF4-FFF2-40B4-BE49-F238E27FC236}">
                  <a16:creationId xmlns:a16="http://schemas.microsoft.com/office/drawing/2014/main" id="{00000000-0008-0000-0000-0000C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35</xdr:row>
          <xdr:rowOff>0</xdr:rowOff>
        </xdr:from>
        <xdr:to>
          <xdr:col>40</xdr:col>
          <xdr:colOff>171450</xdr:colOff>
          <xdr:row>37</xdr:row>
          <xdr:rowOff>1</xdr:rowOff>
        </xdr:to>
        <xdr:sp macro="" textlink="">
          <xdr:nvSpPr>
            <xdr:cNvPr id="62407" name="Group Box 必3-3" hidden="1">
              <a:extLst>
                <a:ext uri="{63B3BB69-23CF-44E3-9099-C40C66FF867C}">
                  <a14:compatExt spid="_x0000_s62407"/>
                </a:ext>
                <a:ext uri="{FF2B5EF4-FFF2-40B4-BE49-F238E27FC236}">
                  <a16:creationId xmlns:a16="http://schemas.microsoft.com/office/drawing/2014/main" id="{00000000-0008-0000-0000-0000C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35</xdr:row>
          <xdr:rowOff>0</xdr:rowOff>
        </xdr:from>
        <xdr:to>
          <xdr:col>39</xdr:col>
          <xdr:colOff>38100</xdr:colOff>
          <xdr:row>38</xdr:row>
          <xdr:rowOff>76200</xdr:rowOff>
        </xdr:to>
        <xdr:sp macro="" textlink="">
          <xdr:nvSpPr>
            <xdr:cNvPr id="62410" name="Group Box 選1-2" hidden="1">
              <a:extLst>
                <a:ext uri="{63B3BB69-23CF-44E3-9099-C40C66FF867C}">
                  <a14:compatExt spid="_x0000_s62410"/>
                </a:ext>
                <a:ext uri="{FF2B5EF4-FFF2-40B4-BE49-F238E27FC236}">
                  <a16:creationId xmlns:a16="http://schemas.microsoft.com/office/drawing/2014/main" id="{00000000-0008-0000-0000-0000C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35</xdr:row>
          <xdr:rowOff>0</xdr:rowOff>
        </xdr:from>
        <xdr:to>
          <xdr:col>39</xdr:col>
          <xdr:colOff>47625</xdr:colOff>
          <xdr:row>36</xdr:row>
          <xdr:rowOff>142876</xdr:rowOff>
        </xdr:to>
        <xdr:sp macro="" textlink="">
          <xdr:nvSpPr>
            <xdr:cNvPr id="62411" name="Group Box 選1-3" hidden="1">
              <a:extLst>
                <a:ext uri="{63B3BB69-23CF-44E3-9099-C40C66FF867C}">
                  <a14:compatExt spid="_x0000_s62411"/>
                </a:ext>
                <a:ext uri="{FF2B5EF4-FFF2-40B4-BE49-F238E27FC236}">
                  <a16:creationId xmlns:a16="http://schemas.microsoft.com/office/drawing/2014/main" id="{00000000-0008-0000-0000-0000C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35</xdr:row>
          <xdr:rowOff>0</xdr:rowOff>
        </xdr:from>
        <xdr:to>
          <xdr:col>40</xdr:col>
          <xdr:colOff>85725</xdr:colOff>
          <xdr:row>38</xdr:row>
          <xdr:rowOff>66675</xdr:rowOff>
        </xdr:to>
        <xdr:sp macro="" textlink="">
          <xdr:nvSpPr>
            <xdr:cNvPr id="62412" name="Group Box 選2-1" hidden="1">
              <a:extLst>
                <a:ext uri="{63B3BB69-23CF-44E3-9099-C40C66FF867C}">
                  <a14:compatExt spid="_x0000_s62412"/>
                </a:ext>
                <a:ext uri="{FF2B5EF4-FFF2-40B4-BE49-F238E27FC236}">
                  <a16:creationId xmlns:a16="http://schemas.microsoft.com/office/drawing/2014/main" id="{00000000-0008-0000-0000-0000C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35</xdr:row>
          <xdr:rowOff>0</xdr:rowOff>
        </xdr:from>
        <xdr:to>
          <xdr:col>40</xdr:col>
          <xdr:colOff>57150</xdr:colOff>
          <xdr:row>38</xdr:row>
          <xdr:rowOff>47625</xdr:rowOff>
        </xdr:to>
        <xdr:sp macro="" textlink="">
          <xdr:nvSpPr>
            <xdr:cNvPr id="62413" name="Group Box 選2-2" hidden="1">
              <a:extLst>
                <a:ext uri="{63B3BB69-23CF-44E3-9099-C40C66FF867C}">
                  <a14:compatExt spid="_x0000_s62413"/>
                </a:ext>
                <a:ext uri="{FF2B5EF4-FFF2-40B4-BE49-F238E27FC236}">
                  <a16:creationId xmlns:a16="http://schemas.microsoft.com/office/drawing/2014/main" id="{00000000-0008-0000-0000-0000C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35</xdr:row>
          <xdr:rowOff>0</xdr:rowOff>
        </xdr:from>
        <xdr:to>
          <xdr:col>40</xdr:col>
          <xdr:colOff>57150</xdr:colOff>
          <xdr:row>38</xdr:row>
          <xdr:rowOff>9525</xdr:rowOff>
        </xdr:to>
        <xdr:sp macro="" textlink="">
          <xdr:nvSpPr>
            <xdr:cNvPr id="62414" name="Group Box 選2-3" hidden="1">
              <a:extLst>
                <a:ext uri="{63B3BB69-23CF-44E3-9099-C40C66FF867C}">
                  <a14:compatExt spid="_x0000_s62414"/>
                </a:ext>
                <a:ext uri="{FF2B5EF4-FFF2-40B4-BE49-F238E27FC236}">
                  <a16:creationId xmlns:a16="http://schemas.microsoft.com/office/drawing/2014/main" id="{00000000-0008-0000-0000-0000C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35</xdr:row>
          <xdr:rowOff>0</xdr:rowOff>
        </xdr:from>
        <xdr:to>
          <xdr:col>39</xdr:col>
          <xdr:colOff>152400</xdr:colOff>
          <xdr:row>38</xdr:row>
          <xdr:rowOff>9525</xdr:rowOff>
        </xdr:to>
        <xdr:sp macro="" textlink="">
          <xdr:nvSpPr>
            <xdr:cNvPr id="62415" name="Group Box 選3-1" hidden="1">
              <a:extLst>
                <a:ext uri="{63B3BB69-23CF-44E3-9099-C40C66FF867C}">
                  <a14:compatExt spid="_x0000_s62415"/>
                </a:ext>
                <a:ext uri="{FF2B5EF4-FFF2-40B4-BE49-F238E27FC236}">
                  <a16:creationId xmlns:a16="http://schemas.microsoft.com/office/drawing/2014/main" id="{00000000-0008-0000-0000-0000C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35</xdr:row>
          <xdr:rowOff>0</xdr:rowOff>
        </xdr:from>
        <xdr:to>
          <xdr:col>40</xdr:col>
          <xdr:colOff>9525</xdr:colOff>
          <xdr:row>38</xdr:row>
          <xdr:rowOff>38100</xdr:rowOff>
        </xdr:to>
        <xdr:sp macro="" textlink="">
          <xdr:nvSpPr>
            <xdr:cNvPr id="62416" name="Group Box 選3-2" hidden="1">
              <a:extLst>
                <a:ext uri="{63B3BB69-23CF-44E3-9099-C40C66FF867C}">
                  <a14:compatExt spid="_x0000_s62416"/>
                </a:ext>
                <a:ext uri="{FF2B5EF4-FFF2-40B4-BE49-F238E27FC236}">
                  <a16:creationId xmlns:a16="http://schemas.microsoft.com/office/drawing/2014/main" id="{00000000-0008-0000-0000-0000D0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76200</xdr:colOff>
          <xdr:row>35</xdr:row>
          <xdr:rowOff>0</xdr:rowOff>
        </xdr:from>
        <xdr:to>
          <xdr:col>40</xdr:col>
          <xdr:colOff>19050</xdr:colOff>
          <xdr:row>37</xdr:row>
          <xdr:rowOff>1</xdr:rowOff>
        </xdr:to>
        <xdr:sp macro="" textlink="">
          <xdr:nvSpPr>
            <xdr:cNvPr id="62417" name="Group Box 選3-3" hidden="1">
              <a:extLst>
                <a:ext uri="{63B3BB69-23CF-44E3-9099-C40C66FF867C}">
                  <a14:compatExt spid="_x0000_s62417"/>
                </a:ext>
                <a:ext uri="{FF2B5EF4-FFF2-40B4-BE49-F238E27FC236}">
                  <a16:creationId xmlns:a16="http://schemas.microsoft.com/office/drawing/2014/main" id="{00000000-0008-0000-0000-0000D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35</xdr:row>
          <xdr:rowOff>0</xdr:rowOff>
        </xdr:from>
        <xdr:to>
          <xdr:col>39</xdr:col>
          <xdr:colOff>114300</xdr:colOff>
          <xdr:row>38</xdr:row>
          <xdr:rowOff>57150</xdr:rowOff>
        </xdr:to>
        <xdr:sp macro="" textlink="">
          <xdr:nvSpPr>
            <xdr:cNvPr id="62418" name="Group Box 選4-1" hidden="1">
              <a:extLst>
                <a:ext uri="{63B3BB69-23CF-44E3-9099-C40C66FF867C}">
                  <a14:compatExt spid="_x0000_s62418"/>
                </a:ext>
                <a:ext uri="{FF2B5EF4-FFF2-40B4-BE49-F238E27FC236}">
                  <a16:creationId xmlns:a16="http://schemas.microsoft.com/office/drawing/2014/main" id="{00000000-0008-0000-0000-0000D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35</xdr:row>
          <xdr:rowOff>0</xdr:rowOff>
        </xdr:from>
        <xdr:to>
          <xdr:col>40</xdr:col>
          <xdr:colOff>9525</xdr:colOff>
          <xdr:row>38</xdr:row>
          <xdr:rowOff>104775</xdr:rowOff>
        </xdr:to>
        <xdr:sp macro="" textlink="">
          <xdr:nvSpPr>
            <xdr:cNvPr id="62419" name="Group Box 選4-2" hidden="1">
              <a:extLst>
                <a:ext uri="{63B3BB69-23CF-44E3-9099-C40C66FF867C}">
                  <a14:compatExt spid="_x0000_s62419"/>
                </a:ext>
                <a:ext uri="{FF2B5EF4-FFF2-40B4-BE49-F238E27FC236}">
                  <a16:creationId xmlns:a16="http://schemas.microsoft.com/office/drawing/2014/main" id="{00000000-0008-0000-0000-0000D3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35</xdr:row>
          <xdr:rowOff>0</xdr:rowOff>
        </xdr:from>
        <xdr:to>
          <xdr:col>40</xdr:col>
          <xdr:colOff>19050</xdr:colOff>
          <xdr:row>37</xdr:row>
          <xdr:rowOff>28576</xdr:rowOff>
        </xdr:to>
        <xdr:sp macro="" textlink="">
          <xdr:nvSpPr>
            <xdr:cNvPr id="62420" name="Group Box 選4-3" hidden="1">
              <a:extLst>
                <a:ext uri="{63B3BB69-23CF-44E3-9099-C40C66FF867C}">
                  <a14:compatExt spid="_x0000_s62420"/>
                </a:ext>
                <a:ext uri="{FF2B5EF4-FFF2-40B4-BE49-F238E27FC236}">
                  <a16:creationId xmlns:a16="http://schemas.microsoft.com/office/drawing/2014/main" id="{00000000-0008-0000-0000-0000D4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35</xdr:row>
          <xdr:rowOff>0</xdr:rowOff>
        </xdr:from>
        <xdr:to>
          <xdr:col>39</xdr:col>
          <xdr:colOff>190500</xdr:colOff>
          <xdr:row>38</xdr:row>
          <xdr:rowOff>38100</xdr:rowOff>
        </xdr:to>
        <xdr:sp macro="" textlink="">
          <xdr:nvSpPr>
            <xdr:cNvPr id="62421" name="Group Box 選5-1" hidden="1">
              <a:extLst>
                <a:ext uri="{63B3BB69-23CF-44E3-9099-C40C66FF867C}">
                  <a14:compatExt spid="_x0000_s62421"/>
                </a:ext>
                <a:ext uri="{FF2B5EF4-FFF2-40B4-BE49-F238E27FC236}">
                  <a16:creationId xmlns:a16="http://schemas.microsoft.com/office/drawing/2014/main" id="{00000000-0008-0000-0000-0000D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35</xdr:row>
          <xdr:rowOff>0</xdr:rowOff>
        </xdr:from>
        <xdr:to>
          <xdr:col>40</xdr:col>
          <xdr:colOff>47625</xdr:colOff>
          <xdr:row>38</xdr:row>
          <xdr:rowOff>66675</xdr:rowOff>
        </xdr:to>
        <xdr:sp macro="" textlink="">
          <xdr:nvSpPr>
            <xdr:cNvPr id="62422" name="Group Box 選5-2" hidden="1">
              <a:extLst>
                <a:ext uri="{63B3BB69-23CF-44E3-9099-C40C66FF867C}">
                  <a14:compatExt spid="_x0000_s62422"/>
                </a:ext>
                <a:ext uri="{FF2B5EF4-FFF2-40B4-BE49-F238E27FC236}">
                  <a16:creationId xmlns:a16="http://schemas.microsoft.com/office/drawing/2014/main" id="{00000000-0008-0000-0000-0000D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35</xdr:row>
          <xdr:rowOff>0</xdr:rowOff>
        </xdr:from>
        <xdr:to>
          <xdr:col>40</xdr:col>
          <xdr:colOff>66675</xdr:colOff>
          <xdr:row>36</xdr:row>
          <xdr:rowOff>152401</xdr:rowOff>
        </xdr:to>
        <xdr:sp macro="" textlink="">
          <xdr:nvSpPr>
            <xdr:cNvPr id="62423" name="Group Box 選5-3" hidden="1">
              <a:extLst>
                <a:ext uri="{63B3BB69-23CF-44E3-9099-C40C66FF867C}">
                  <a14:compatExt spid="_x0000_s62423"/>
                </a:ext>
                <a:ext uri="{FF2B5EF4-FFF2-40B4-BE49-F238E27FC236}">
                  <a16:creationId xmlns:a16="http://schemas.microsoft.com/office/drawing/2014/main" id="{00000000-0008-0000-0000-0000D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40</xdr:row>
          <xdr:rowOff>152400</xdr:rowOff>
        </xdr:from>
        <xdr:to>
          <xdr:col>40</xdr:col>
          <xdr:colOff>47625</xdr:colOff>
          <xdr:row>44</xdr:row>
          <xdr:rowOff>0</xdr:rowOff>
        </xdr:to>
        <xdr:sp macro="" textlink="">
          <xdr:nvSpPr>
            <xdr:cNvPr id="62424" name="Group Box 選6-1" hidden="1">
              <a:extLst>
                <a:ext uri="{63B3BB69-23CF-44E3-9099-C40C66FF867C}">
                  <a14:compatExt spid="_x0000_s62424"/>
                </a:ext>
                <a:ext uri="{FF2B5EF4-FFF2-40B4-BE49-F238E27FC236}">
                  <a16:creationId xmlns:a16="http://schemas.microsoft.com/office/drawing/2014/main" id="{00000000-0008-0000-0000-0000D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47</xdr:row>
          <xdr:rowOff>0</xdr:rowOff>
        </xdr:from>
        <xdr:to>
          <xdr:col>40</xdr:col>
          <xdr:colOff>104775</xdr:colOff>
          <xdr:row>49</xdr:row>
          <xdr:rowOff>110379</xdr:rowOff>
        </xdr:to>
        <xdr:sp macro="" textlink="">
          <xdr:nvSpPr>
            <xdr:cNvPr id="62425" name="Group Box 選6-2" hidden="1">
              <a:extLst>
                <a:ext uri="{63B3BB69-23CF-44E3-9099-C40C66FF867C}">
                  <a14:compatExt spid="_x0000_s62425"/>
                </a:ext>
                <a:ext uri="{FF2B5EF4-FFF2-40B4-BE49-F238E27FC236}">
                  <a16:creationId xmlns:a16="http://schemas.microsoft.com/office/drawing/2014/main" id="{00000000-0008-0000-0000-0000D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48</xdr:row>
          <xdr:rowOff>0</xdr:rowOff>
        </xdr:from>
        <xdr:to>
          <xdr:col>40</xdr:col>
          <xdr:colOff>104775</xdr:colOff>
          <xdr:row>51</xdr:row>
          <xdr:rowOff>21291</xdr:rowOff>
        </xdr:to>
        <xdr:sp macro="" textlink="">
          <xdr:nvSpPr>
            <xdr:cNvPr id="62426" name="Group Box 選6-3" hidden="1">
              <a:extLst>
                <a:ext uri="{63B3BB69-23CF-44E3-9099-C40C66FF867C}">
                  <a14:compatExt spid="_x0000_s62426"/>
                </a:ext>
                <a:ext uri="{FF2B5EF4-FFF2-40B4-BE49-F238E27FC236}">
                  <a16:creationId xmlns:a16="http://schemas.microsoft.com/office/drawing/2014/main" id="{00000000-0008-0000-0000-0000D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68</xdr:row>
          <xdr:rowOff>161925</xdr:rowOff>
        </xdr:from>
        <xdr:to>
          <xdr:col>40</xdr:col>
          <xdr:colOff>19050</xdr:colOff>
          <xdr:row>71</xdr:row>
          <xdr:rowOff>152400</xdr:rowOff>
        </xdr:to>
        <xdr:sp macro="" textlink="">
          <xdr:nvSpPr>
            <xdr:cNvPr id="62427" name="Group Box 選7-1" hidden="1">
              <a:extLst>
                <a:ext uri="{63B3BB69-23CF-44E3-9099-C40C66FF867C}">
                  <a14:compatExt spid="_x0000_s62427"/>
                </a:ext>
                <a:ext uri="{FF2B5EF4-FFF2-40B4-BE49-F238E27FC236}">
                  <a16:creationId xmlns:a16="http://schemas.microsoft.com/office/drawing/2014/main" id="{00000000-0008-0000-0000-0000D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75</xdr:row>
          <xdr:rowOff>38100</xdr:rowOff>
        </xdr:from>
        <xdr:to>
          <xdr:col>40</xdr:col>
          <xdr:colOff>123825</xdr:colOff>
          <xdr:row>77</xdr:row>
          <xdr:rowOff>138953</xdr:rowOff>
        </xdr:to>
        <xdr:sp macro="" textlink="">
          <xdr:nvSpPr>
            <xdr:cNvPr id="62428" name="Group Box 選7-2" hidden="1">
              <a:extLst>
                <a:ext uri="{63B3BB69-23CF-44E3-9099-C40C66FF867C}">
                  <a14:compatExt spid="_x0000_s62428"/>
                </a:ext>
                <a:ext uri="{FF2B5EF4-FFF2-40B4-BE49-F238E27FC236}">
                  <a16:creationId xmlns:a16="http://schemas.microsoft.com/office/drawing/2014/main" id="{00000000-0008-0000-0000-0000D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76</xdr:row>
          <xdr:rowOff>0</xdr:rowOff>
        </xdr:from>
        <xdr:to>
          <xdr:col>40</xdr:col>
          <xdr:colOff>123825</xdr:colOff>
          <xdr:row>79</xdr:row>
          <xdr:rowOff>2241</xdr:rowOff>
        </xdr:to>
        <xdr:sp macro="" textlink="">
          <xdr:nvSpPr>
            <xdr:cNvPr id="62429" name="Group Box 選7-3" hidden="1">
              <a:extLst>
                <a:ext uri="{63B3BB69-23CF-44E3-9099-C40C66FF867C}">
                  <a14:compatExt spid="_x0000_s62429"/>
                </a:ext>
                <a:ext uri="{FF2B5EF4-FFF2-40B4-BE49-F238E27FC236}">
                  <a16:creationId xmlns:a16="http://schemas.microsoft.com/office/drawing/2014/main" id="{00000000-0008-0000-0000-0000D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92</xdr:row>
          <xdr:rowOff>0</xdr:rowOff>
        </xdr:from>
        <xdr:to>
          <xdr:col>39</xdr:col>
          <xdr:colOff>190500</xdr:colOff>
          <xdr:row>94</xdr:row>
          <xdr:rowOff>190500</xdr:rowOff>
        </xdr:to>
        <xdr:sp macro="" textlink="">
          <xdr:nvSpPr>
            <xdr:cNvPr id="62430" name="Group Box 選8-1" hidden="1">
              <a:extLst>
                <a:ext uri="{63B3BB69-23CF-44E3-9099-C40C66FF867C}">
                  <a14:compatExt spid="_x0000_s62430"/>
                </a:ext>
                <a:ext uri="{FF2B5EF4-FFF2-40B4-BE49-F238E27FC236}">
                  <a16:creationId xmlns:a16="http://schemas.microsoft.com/office/drawing/2014/main" id="{00000000-0008-0000-0000-0000D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92</xdr:row>
          <xdr:rowOff>0</xdr:rowOff>
        </xdr:from>
        <xdr:to>
          <xdr:col>40</xdr:col>
          <xdr:colOff>38100</xdr:colOff>
          <xdr:row>94</xdr:row>
          <xdr:rowOff>228600</xdr:rowOff>
        </xdr:to>
        <xdr:sp macro="" textlink="">
          <xdr:nvSpPr>
            <xdr:cNvPr id="62431" name="Group Box 選8-2" hidden="1">
              <a:extLst>
                <a:ext uri="{63B3BB69-23CF-44E3-9099-C40C66FF867C}">
                  <a14:compatExt spid="_x0000_s62431"/>
                </a:ext>
                <a:ext uri="{FF2B5EF4-FFF2-40B4-BE49-F238E27FC236}">
                  <a16:creationId xmlns:a16="http://schemas.microsoft.com/office/drawing/2014/main" id="{00000000-0008-0000-0000-0000D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92</xdr:row>
          <xdr:rowOff>0</xdr:rowOff>
        </xdr:from>
        <xdr:to>
          <xdr:col>40</xdr:col>
          <xdr:colOff>38100</xdr:colOff>
          <xdr:row>94</xdr:row>
          <xdr:rowOff>133350</xdr:rowOff>
        </xdr:to>
        <xdr:sp macro="" textlink="">
          <xdr:nvSpPr>
            <xdr:cNvPr id="62432" name="Group Box 選8-3" hidden="1">
              <a:extLst>
                <a:ext uri="{63B3BB69-23CF-44E3-9099-C40C66FF867C}">
                  <a14:compatExt spid="_x0000_s62432"/>
                </a:ext>
                <a:ext uri="{FF2B5EF4-FFF2-40B4-BE49-F238E27FC236}">
                  <a16:creationId xmlns:a16="http://schemas.microsoft.com/office/drawing/2014/main" id="{00000000-0008-0000-0000-0000E0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92</xdr:row>
          <xdr:rowOff>0</xdr:rowOff>
        </xdr:from>
        <xdr:to>
          <xdr:col>40</xdr:col>
          <xdr:colOff>104775</xdr:colOff>
          <xdr:row>94</xdr:row>
          <xdr:rowOff>152400</xdr:rowOff>
        </xdr:to>
        <xdr:sp macro="" textlink="">
          <xdr:nvSpPr>
            <xdr:cNvPr id="62433" name="Group Box 選9-1" hidden="1">
              <a:extLst>
                <a:ext uri="{63B3BB69-23CF-44E3-9099-C40C66FF867C}">
                  <a14:compatExt spid="_x0000_s62433"/>
                </a:ext>
                <a:ext uri="{FF2B5EF4-FFF2-40B4-BE49-F238E27FC236}">
                  <a16:creationId xmlns:a16="http://schemas.microsoft.com/office/drawing/2014/main" id="{00000000-0008-0000-0000-0000E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92</xdr:row>
          <xdr:rowOff>0</xdr:rowOff>
        </xdr:from>
        <xdr:to>
          <xdr:col>40</xdr:col>
          <xdr:colOff>133350</xdr:colOff>
          <xdr:row>94</xdr:row>
          <xdr:rowOff>238125</xdr:rowOff>
        </xdr:to>
        <xdr:sp macro="" textlink="">
          <xdr:nvSpPr>
            <xdr:cNvPr id="62434" name="Group Box 選9-2" hidden="1">
              <a:extLst>
                <a:ext uri="{63B3BB69-23CF-44E3-9099-C40C66FF867C}">
                  <a14:compatExt spid="_x0000_s62434"/>
                </a:ext>
                <a:ext uri="{FF2B5EF4-FFF2-40B4-BE49-F238E27FC236}">
                  <a16:creationId xmlns:a16="http://schemas.microsoft.com/office/drawing/2014/main" id="{00000000-0008-0000-0000-0000E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92</xdr:row>
          <xdr:rowOff>0</xdr:rowOff>
        </xdr:from>
        <xdr:to>
          <xdr:col>40</xdr:col>
          <xdr:colOff>171450</xdr:colOff>
          <xdr:row>94</xdr:row>
          <xdr:rowOff>66675</xdr:rowOff>
        </xdr:to>
        <xdr:sp macro="" textlink="">
          <xdr:nvSpPr>
            <xdr:cNvPr id="62435" name="Group Box 選9-3" hidden="1">
              <a:extLst>
                <a:ext uri="{63B3BB69-23CF-44E3-9099-C40C66FF867C}">
                  <a14:compatExt spid="_x0000_s62435"/>
                </a:ext>
                <a:ext uri="{FF2B5EF4-FFF2-40B4-BE49-F238E27FC236}">
                  <a16:creationId xmlns:a16="http://schemas.microsoft.com/office/drawing/2014/main" id="{00000000-0008-0000-0000-0000E3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92</xdr:row>
          <xdr:rowOff>0</xdr:rowOff>
        </xdr:from>
        <xdr:to>
          <xdr:col>40</xdr:col>
          <xdr:colOff>9525</xdr:colOff>
          <xdr:row>94</xdr:row>
          <xdr:rowOff>123825</xdr:rowOff>
        </xdr:to>
        <xdr:sp macro="" textlink="">
          <xdr:nvSpPr>
            <xdr:cNvPr id="62436" name="Group Box 選10-1" hidden="1">
              <a:extLst>
                <a:ext uri="{63B3BB69-23CF-44E3-9099-C40C66FF867C}">
                  <a14:compatExt spid="_x0000_s62436"/>
                </a:ext>
                <a:ext uri="{FF2B5EF4-FFF2-40B4-BE49-F238E27FC236}">
                  <a16:creationId xmlns:a16="http://schemas.microsoft.com/office/drawing/2014/main" id="{00000000-0008-0000-0000-0000E4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92</xdr:row>
          <xdr:rowOff>0</xdr:rowOff>
        </xdr:from>
        <xdr:to>
          <xdr:col>40</xdr:col>
          <xdr:colOff>114300</xdr:colOff>
          <xdr:row>94</xdr:row>
          <xdr:rowOff>228600</xdr:rowOff>
        </xdr:to>
        <xdr:sp macro="" textlink="">
          <xdr:nvSpPr>
            <xdr:cNvPr id="62437" name="Group Box 選10-2" hidden="1">
              <a:extLst>
                <a:ext uri="{63B3BB69-23CF-44E3-9099-C40C66FF867C}">
                  <a14:compatExt spid="_x0000_s62437"/>
                </a:ext>
                <a:ext uri="{FF2B5EF4-FFF2-40B4-BE49-F238E27FC236}">
                  <a16:creationId xmlns:a16="http://schemas.microsoft.com/office/drawing/2014/main" id="{00000000-0008-0000-0000-0000E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92</xdr:row>
          <xdr:rowOff>0</xdr:rowOff>
        </xdr:from>
        <xdr:to>
          <xdr:col>40</xdr:col>
          <xdr:colOff>123825</xdr:colOff>
          <xdr:row>94</xdr:row>
          <xdr:rowOff>123825</xdr:rowOff>
        </xdr:to>
        <xdr:sp macro="" textlink="">
          <xdr:nvSpPr>
            <xdr:cNvPr id="62438" name="Group Box 選10-3" hidden="1">
              <a:extLst>
                <a:ext uri="{63B3BB69-23CF-44E3-9099-C40C66FF867C}">
                  <a14:compatExt spid="_x0000_s62438"/>
                </a:ext>
                <a:ext uri="{FF2B5EF4-FFF2-40B4-BE49-F238E27FC236}">
                  <a16:creationId xmlns:a16="http://schemas.microsoft.com/office/drawing/2014/main" id="{00000000-0008-0000-0000-0000E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92</xdr:row>
          <xdr:rowOff>0</xdr:rowOff>
        </xdr:from>
        <xdr:to>
          <xdr:col>40</xdr:col>
          <xdr:colOff>114300</xdr:colOff>
          <xdr:row>94</xdr:row>
          <xdr:rowOff>190500</xdr:rowOff>
        </xdr:to>
        <xdr:sp macro="" textlink="">
          <xdr:nvSpPr>
            <xdr:cNvPr id="62439" name="Group Box 選11-1" hidden="1">
              <a:extLst>
                <a:ext uri="{63B3BB69-23CF-44E3-9099-C40C66FF867C}">
                  <a14:compatExt spid="_x0000_s62439"/>
                </a:ext>
                <a:ext uri="{FF2B5EF4-FFF2-40B4-BE49-F238E27FC236}">
                  <a16:creationId xmlns:a16="http://schemas.microsoft.com/office/drawing/2014/main" id="{00000000-0008-0000-0000-0000E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999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92</xdr:row>
          <xdr:rowOff>0</xdr:rowOff>
        </xdr:from>
        <xdr:to>
          <xdr:col>40</xdr:col>
          <xdr:colOff>171450</xdr:colOff>
          <xdr:row>94</xdr:row>
          <xdr:rowOff>209550</xdr:rowOff>
        </xdr:to>
        <xdr:sp macro="" textlink="">
          <xdr:nvSpPr>
            <xdr:cNvPr id="62440" name="Group Box 選11-2" hidden="1">
              <a:extLst>
                <a:ext uri="{63B3BB69-23CF-44E3-9099-C40C66FF867C}">
                  <a14:compatExt spid="_x0000_s62440"/>
                </a:ext>
                <a:ext uri="{FF2B5EF4-FFF2-40B4-BE49-F238E27FC236}">
                  <a16:creationId xmlns:a16="http://schemas.microsoft.com/office/drawing/2014/main" id="{00000000-0008-0000-0000-0000E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92</xdr:row>
          <xdr:rowOff>0</xdr:rowOff>
        </xdr:from>
        <xdr:to>
          <xdr:col>40</xdr:col>
          <xdr:colOff>142875</xdr:colOff>
          <xdr:row>94</xdr:row>
          <xdr:rowOff>171450</xdr:rowOff>
        </xdr:to>
        <xdr:sp macro="" textlink="">
          <xdr:nvSpPr>
            <xdr:cNvPr id="62441" name="Group Box 選11-3" hidden="1">
              <a:extLst>
                <a:ext uri="{63B3BB69-23CF-44E3-9099-C40C66FF867C}">
                  <a14:compatExt spid="_x0000_s62441"/>
                </a:ext>
                <a:ext uri="{FF2B5EF4-FFF2-40B4-BE49-F238E27FC236}">
                  <a16:creationId xmlns:a16="http://schemas.microsoft.com/office/drawing/2014/main" id="{00000000-0008-0000-0000-0000E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92</xdr:row>
          <xdr:rowOff>0</xdr:rowOff>
        </xdr:from>
        <xdr:to>
          <xdr:col>40</xdr:col>
          <xdr:colOff>171450</xdr:colOff>
          <xdr:row>94</xdr:row>
          <xdr:rowOff>76200</xdr:rowOff>
        </xdr:to>
        <xdr:sp macro="" textlink="">
          <xdr:nvSpPr>
            <xdr:cNvPr id="62442" name="Group Box 選12-1" hidden="1">
              <a:extLst>
                <a:ext uri="{63B3BB69-23CF-44E3-9099-C40C66FF867C}">
                  <a14:compatExt spid="_x0000_s62442"/>
                </a:ext>
                <a:ext uri="{FF2B5EF4-FFF2-40B4-BE49-F238E27FC236}">
                  <a16:creationId xmlns:a16="http://schemas.microsoft.com/office/drawing/2014/main" id="{00000000-0008-0000-0000-0000E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92</xdr:row>
          <xdr:rowOff>0</xdr:rowOff>
        </xdr:from>
        <xdr:to>
          <xdr:col>40</xdr:col>
          <xdr:colOff>152400</xdr:colOff>
          <xdr:row>94</xdr:row>
          <xdr:rowOff>123825</xdr:rowOff>
        </xdr:to>
        <xdr:sp macro="" textlink="">
          <xdr:nvSpPr>
            <xdr:cNvPr id="62443" name="Group Box 選12-2" hidden="1">
              <a:extLst>
                <a:ext uri="{63B3BB69-23CF-44E3-9099-C40C66FF867C}">
                  <a14:compatExt spid="_x0000_s62443"/>
                </a:ext>
                <a:ext uri="{FF2B5EF4-FFF2-40B4-BE49-F238E27FC236}">
                  <a16:creationId xmlns:a16="http://schemas.microsoft.com/office/drawing/2014/main" id="{00000000-0008-0000-0000-0000E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92</xdr:row>
          <xdr:rowOff>0</xdr:rowOff>
        </xdr:from>
        <xdr:to>
          <xdr:col>40</xdr:col>
          <xdr:colOff>142875</xdr:colOff>
          <xdr:row>94</xdr:row>
          <xdr:rowOff>171450</xdr:rowOff>
        </xdr:to>
        <xdr:sp macro="" textlink="">
          <xdr:nvSpPr>
            <xdr:cNvPr id="62444" name="Group Box 選12-3" hidden="1">
              <a:extLst>
                <a:ext uri="{63B3BB69-23CF-44E3-9099-C40C66FF867C}">
                  <a14:compatExt spid="_x0000_s62444"/>
                </a:ext>
                <a:ext uri="{FF2B5EF4-FFF2-40B4-BE49-F238E27FC236}">
                  <a16:creationId xmlns:a16="http://schemas.microsoft.com/office/drawing/2014/main" id="{00000000-0008-0000-0000-0000E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92</xdr:row>
          <xdr:rowOff>0</xdr:rowOff>
        </xdr:from>
        <xdr:to>
          <xdr:col>40</xdr:col>
          <xdr:colOff>66675</xdr:colOff>
          <xdr:row>94</xdr:row>
          <xdr:rowOff>209550</xdr:rowOff>
        </xdr:to>
        <xdr:sp macro="" textlink="">
          <xdr:nvSpPr>
            <xdr:cNvPr id="62446" name="Group Box 選13-1" hidden="1">
              <a:extLst>
                <a:ext uri="{63B3BB69-23CF-44E3-9099-C40C66FF867C}">
                  <a14:compatExt spid="_x0000_s62446"/>
                </a:ext>
                <a:ext uri="{FF2B5EF4-FFF2-40B4-BE49-F238E27FC236}">
                  <a16:creationId xmlns:a16="http://schemas.microsoft.com/office/drawing/2014/main" id="{00000000-0008-0000-0000-0000E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92</xdr:row>
          <xdr:rowOff>0</xdr:rowOff>
        </xdr:from>
        <xdr:to>
          <xdr:col>40</xdr:col>
          <xdr:colOff>152400</xdr:colOff>
          <xdr:row>94</xdr:row>
          <xdr:rowOff>142875</xdr:rowOff>
        </xdr:to>
        <xdr:sp macro="" textlink="">
          <xdr:nvSpPr>
            <xdr:cNvPr id="62447" name="Group Box 選13-2" hidden="1">
              <a:extLst>
                <a:ext uri="{63B3BB69-23CF-44E3-9099-C40C66FF867C}">
                  <a14:compatExt spid="_x0000_s62447"/>
                </a:ext>
                <a:ext uri="{FF2B5EF4-FFF2-40B4-BE49-F238E27FC236}">
                  <a16:creationId xmlns:a16="http://schemas.microsoft.com/office/drawing/2014/main" id="{00000000-0008-0000-0000-0000E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92</xdr:row>
          <xdr:rowOff>0</xdr:rowOff>
        </xdr:from>
        <xdr:to>
          <xdr:col>40</xdr:col>
          <xdr:colOff>152400</xdr:colOff>
          <xdr:row>94</xdr:row>
          <xdr:rowOff>123825</xdr:rowOff>
        </xdr:to>
        <xdr:sp macro="" textlink="">
          <xdr:nvSpPr>
            <xdr:cNvPr id="62448" name="Group Box 選13-3" hidden="1">
              <a:extLst>
                <a:ext uri="{63B3BB69-23CF-44E3-9099-C40C66FF867C}">
                  <a14:compatExt spid="_x0000_s62448"/>
                </a:ext>
                <a:ext uri="{FF2B5EF4-FFF2-40B4-BE49-F238E27FC236}">
                  <a16:creationId xmlns:a16="http://schemas.microsoft.com/office/drawing/2014/main" id="{00000000-0008-0000-0000-0000F0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92</xdr:row>
          <xdr:rowOff>0</xdr:rowOff>
        </xdr:from>
        <xdr:to>
          <xdr:col>40</xdr:col>
          <xdr:colOff>142875</xdr:colOff>
          <xdr:row>94</xdr:row>
          <xdr:rowOff>152400</xdr:rowOff>
        </xdr:to>
        <xdr:sp macro="" textlink="">
          <xdr:nvSpPr>
            <xdr:cNvPr id="62449" name="Group Box 選14-1" hidden="1">
              <a:extLst>
                <a:ext uri="{63B3BB69-23CF-44E3-9099-C40C66FF867C}">
                  <a14:compatExt spid="_x0000_s62449"/>
                </a:ext>
                <a:ext uri="{FF2B5EF4-FFF2-40B4-BE49-F238E27FC236}">
                  <a16:creationId xmlns:a16="http://schemas.microsoft.com/office/drawing/2014/main" id="{00000000-0008-0000-0000-0000F1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92</xdr:row>
          <xdr:rowOff>0</xdr:rowOff>
        </xdr:from>
        <xdr:to>
          <xdr:col>40</xdr:col>
          <xdr:colOff>142875</xdr:colOff>
          <xdr:row>94</xdr:row>
          <xdr:rowOff>142875</xdr:rowOff>
        </xdr:to>
        <xdr:sp macro="" textlink="">
          <xdr:nvSpPr>
            <xdr:cNvPr id="62450" name="Group Box 選14-2" hidden="1">
              <a:extLst>
                <a:ext uri="{63B3BB69-23CF-44E3-9099-C40C66FF867C}">
                  <a14:compatExt spid="_x0000_s62450"/>
                </a:ext>
                <a:ext uri="{FF2B5EF4-FFF2-40B4-BE49-F238E27FC236}">
                  <a16:creationId xmlns:a16="http://schemas.microsoft.com/office/drawing/2014/main" id="{00000000-0008-0000-0000-0000F2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92</xdr:row>
          <xdr:rowOff>0</xdr:rowOff>
        </xdr:from>
        <xdr:to>
          <xdr:col>40</xdr:col>
          <xdr:colOff>123825</xdr:colOff>
          <xdr:row>94</xdr:row>
          <xdr:rowOff>142875</xdr:rowOff>
        </xdr:to>
        <xdr:sp macro="" textlink="">
          <xdr:nvSpPr>
            <xdr:cNvPr id="62451" name="Group Box 選14-3" hidden="1">
              <a:extLst>
                <a:ext uri="{63B3BB69-23CF-44E3-9099-C40C66FF867C}">
                  <a14:compatExt spid="_x0000_s62451"/>
                </a:ext>
                <a:ext uri="{FF2B5EF4-FFF2-40B4-BE49-F238E27FC236}">
                  <a16:creationId xmlns:a16="http://schemas.microsoft.com/office/drawing/2014/main" id="{00000000-0008-0000-0000-0000F3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92</xdr:row>
          <xdr:rowOff>0</xdr:rowOff>
        </xdr:from>
        <xdr:to>
          <xdr:col>40</xdr:col>
          <xdr:colOff>38100</xdr:colOff>
          <xdr:row>94</xdr:row>
          <xdr:rowOff>209550</xdr:rowOff>
        </xdr:to>
        <xdr:sp macro="" textlink="">
          <xdr:nvSpPr>
            <xdr:cNvPr id="62452" name="Group Box 選15-1" hidden="1">
              <a:extLst>
                <a:ext uri="{63B3BB69-23CF-44E3-9099-C40C66FF867C}">
                  <a14:compatExt spid="_x0000_s62452"/>
                </a:ext>
                <a:ext uri="{FF2B5EF4-FFF2-40B4-BE49-F238E27FC236}">
                  <a16:creationId xmlns:a16="http://schemas.microsoft.com/office/drawing/2014/main" id="{00000000-0008-0000-0000-0000F4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92</xdr:row>
          <xdr:rowOff>0</xdr:rowOff>
        </xdr:from>
        <xdr:to>
          <xdr:col>40</xdr:col>
          <xdr:colOff>104775</xdr:colOff>
          <xdr:row>94</xdr:row>
          <xdr:rowOff>209550</xdr:rowOff>
        </xdr:to>
        <xdr:sp macro="" textlink="">
          <xdr:nvSpPr>
            <xdr:cNvPr id="62453" name="Group Box 選15-2" hidden="1">
              <a:extLst>
                <a:ext uri="{63B3BB69-23CF-44E3-9099-C40C66FF867C}">
                  <a14:compatExt spid="_x0000_s62453"/>
                </a:ext>
                <a:ext uri="{FF2B5EF4-FFF2-40B4-BE49-F238E27FC236}">
                  <a16:creationId xmlns:a16="http://schemas.microsoft.com/office/drawing/2014/main" id="{00000000-0008-0000-0000-0000F5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92</xdr:row>
          <xdr:rowOff>0</xdr:rowOff>
        </xdr:from>
        <xdr:to>
          <xdr:col>40</xdr:col>
          <xdr:colOff>114300</xdr:colOff>
          <xdr:row>94</xdr:row>
          <xdr:rowOff>228600</xdr:rowOff>
        </xdr:to>
        <xdr:sp macro="" textlink="">
          <xdr:nvSpPr>
            <xdr:cNvPr id="62454" name="Group Box 選15-3" hidden="1">
              <a:extLst>
                <a:ext uri="{63B3BB69-23CF-44E3-9099-C40C66FF867C}">
                  <a14:compatExt spid="_x0000_s62454"/>
                </a:ext>
                <a:ext uri="{FF2B5EF4-FFF2-40B4-BE49-F238E27FC236}">
                  <a16:creationId xmlns:a16="http://schemas.microsoft.com/office/drawing/2014/main" id="{00000000-0008-0000-0000-0000F6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92</xdr:row>
          <xdr:rowOff>0</xdr:rowOff>
        </xdr:from>
        <xdr:to>
          <xdr:col>40</xdr:col>
          <xdr:colOff>38100</xdr:colOff>
          <xdr:row>94</xdr:row>
          <xdr:rowOff>114300</xdr:rowOff>
        </xdr:to>
        <xdr:sp macro="" textlink="">
          <xdr:nvSpPr>
            <xdr:cNvPr id="62455" name="Group Box 選16-1" hidden="1">
              <a:extLst>
                <a:ext uri="{63B3BB69-23CF-44E3-9099-C40C66FF867C}">
                  <a14:compatExt spid="_x0000_s62455"/>
                </a:ext>
                <a:ext uri="{FF2B5EF4-FFF2-40B4-BE49-F238E27FC236}">
                  <a16:creationId xmlns:a16="http://schemas.microsoft.com/office/drawing/2014/main" id="{00000000-0008-0000-0000-0000F7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92</xdr:row>
          <xdr:rowOff>0</xdr:rowOff>
        </xdr:from>
        <xdr:to>
          <xdr:col>40</xdr:col>
          <xdr:colOff>85725</xdr:colOff>
          <xdr:row>94</xdr:row>
          <xdr:rowOff>200025</xdr:rowOff>
        </xdr:to>
        <xdr:sp macro="" textlink="">
          <xdr:nvSpPr>
            <xdr:cNvPr id="62456" name="Group Box 選16-2" hidden="1">
              <a:extLst>
                <a:ext uri="{63B3BB69-23CF-44E3-9099-C40C66FF867C}">
                  <a14:compatExt spid="_x0000_s62456"/>
                </a:ext>
                <a:ext uri="{FF2B5EF4-FFF2-40B4-BE49-F238E27FC236}">
                  <a16:creationId xmlns:a16="http://schemas.microsoft.com/office/drawing/2014/main" id="{00000000-0008-0000-0000-0000F8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92</xdr:row>
          <xdr:rowOff>0</xdr:rowOff>
        </xdr:from>
        <xdr:to>
          <xdr:col>40</xdr:col>
          <xdr:colOff>114300</xdr:colOff>
          <xdr:row>94</xdr:row>
          <xdr:rowOff>171450</xdr:rowOff>
        </xdr:to>
        <xdr:sp macro="" textlink="">
          <xdr:nvSpPr>
            <xdr:cNvPr id="62457" name="Group Box 選16-3" hidden="1">
              <a:extLst>
                <a:ext uri="{63B3BB69-23CF-44E3-9099-C40C66FF867C}">
                  <a14:compatExt spid="_x0000_s62457"/>
                </a:ext>
                <a:ext uri="{FF2B5EF4-FFF2-40B4-BE49-F238E27FC236}">
                  <a16:creationId xmlns:a16="http://schemas.microsoft.com/office/drawing/2014/main" id="{00000000-0008-0000-0000-0000F9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96</xdr:row>
          <xdr:rowOff>180975</xdr:rowOff>
        </xdr:from>
        <xdr:to>
          <xdr:col>40</xdr:col>
          <xdr:colOff>85725</xdr:colOff>
          <xdr:row>99</xdr:row>
          <xdr:rowOff>104774</xdr:rowOff>
        </xdr:to>
        <xdr:sp macro="" textlink="">
          <xdr:nvSpPr>
            <xdr:cNvPr id="62458" name="Group Box 選17-1" hidden="1">
              <a:extLst>
                <a:ext uri="{63B3BB69-23CF-44E3-9099-C40C66FF867C}">
                  <a14:compatExt spid="_x0000_s62458"/>
                </a:ext>
                <a:ext uri="{FF2B5EF4-FFF2-40B4-BE49-F238E27FC236}">
                  <a16:creationId xmlns:a16="http://schemas.microsoft.com/office/drawing/2014/main" id="{00000000-0008-0000-0000-0000FA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103</xdr:row>
          <xdr:rowOff>66675</xdr:rowOff>
        </xdr:from>
        <xdr:to>
          <xdr:col>40</xdr:col>
          <xdr:colOff>123825</xdr:colOff>
          <xdr:row>105</xdr:row>
          <xdr:rowOff>110379</xdr:rowOff>
        </xdr:to>
        <xdr:sp macro="" textlink="">
          <xdr:nvSpPr>
            <xdr:cNvPr id="62459" name="Group Box 選17-2" hidden="1">
              <a:extLst>
                <a:ext uri="{63B3BB69-23CF-44E3-9099-C40C66FF867C}">
                  <a14:compatExt spid="_x0000_s62459"/>
                </a:ext>
                <a:ext uri="{FF2B5EF4-FFF2-40B4-BE49-F238E27FC236}">
                  <a16:creationId xmlns:a16="http://schemas.microsoft.com/office/drawing/2014/main" id="{00000000-0008-0000-0000-0000FB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104</xdr:row>
          <xdr:rowOff>0</xdr:rowOff>
        </xdr:from>
        <xdr:to>
          <xdr:col>40</xdr:col>
          <xdr:colOff>114300</xdr:colOff>
          <xdr:row>105</xdr:row>
          <xdr:rowOff>148478</xdr:rowOff>
        </xdr:to>
        <xdr:sp macro="" textlink="">
          <xdr:nvSpPr>
            <xdr:cNvPr id="62460" name="Group Box 選17-3" hidden="1">
              <a:extLst>
                <a:ext uri="{63B3BB69-23CF-44E3-9099-C40C66FF867C}">
                  <a14:compatExt spid="_x0000_s62460"/>
                </a:ext>
                <a:ext uri="{FF2B5EF4-FFF2-40B4-BE49-F238E27FC236}">
                  <a16:creationId xmlns:a16="http://schemas.microsoft.com/office/drawing/2014/main" id="{00000000-0008-0000-0000-0000FC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40</xdr:col>
          <xdr:colOff>171450</xdr:colOff>
          <xdr:row>121</xdr:row>
          <xdr:rowOff>47625</xdr:rowOff>
        </xdr:to>
        <xdr:sp macro="" textlink="">
          <xdr:nvSpPr>
            <xdr:cNvPr id="62461" name="Group Box 選18-1" hidden="1">
              <a:extLst>
                <a:ext uri="{63B3BB69-23CF-44E3-9099-C40C66FF867C}">
                  <a14:compatExt spid="_x0000_s62461"/>
                </a:ext>
                <a:ext uri="{FF2B5EF4-FFF2-40B4-BE49-F238E27FC236}">
                  <a16:creationId xmlns:a16="http://schemas.microsoft.com/office/drawing/2014/main" id="{00000000-0008-0000-0000-0000FD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120</xdr:row>
          <xdr:rowOff>0</xdr:rowOff>
        </xdr:from>
        <xdr:to>
          <xdr:col>40</xdr:col>
          <xdr:colOff>142875</xdr:colOff>
          <xdr:row>121</xdr:row>
          <xdr:rowOff>28575</xdr:rowOff>
        </xdr:to>
        <xdr:sp macro="" textlink="">
          <xdr:nvSpPr>
            <xdr:cNvPr id="62462" name="Group Box 選18-2" hidden="1">
              <a:extLst>
                <a:ext uri="{63B3BB69-23CF-44E3-9099-C40C66FF867C}">
                  <a14:compatExt spid="_x0000_s62462"/>
                </a:ext>
                <a:ext uri="{FF2B5EF4-FFF2-40B4-BE49-F238E27FC236}">
                  <a16:creationId xmlns:a16="http://schemas.microsoft.com/office/drawing/2014/main" id="{00000000-0008-0000-0000-0000FE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2463" name="Group Box 選18-3" hidden="1">
              <a:extLst>
                <a:ext uri="{63B3BB69-23CF-44E3-9099-C40C66FF867C}">
                  <a14:compatExt spid="_x0000_s62463"/>
                </a:ext>
                <a:ext uri="{FF2B5EF4-FFF2-40B4-BE49-F238E27FC236}">
                  <a16:creationId xmlns:a16="http://schemas.microsoft.com/office/drawing/2014/main" id="{00000000-0008-0000-0000-0000FFF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114300</xdr:colOff>
          <xdr:row>121</xdr:row>
          <xdr:rowOff>28575</xdr:rowOff>
        </xdr:to>
        <xdr:sp macro="" textlink="">
          <xdr:nvSpPr>
            <xdr:cNvPr id="69632" name="Group Box 必5-1" hidden="1">
              <a:extLst>
                <a:ext uri="{63B3BB69-23CF-44E3-9099-C40C66FF867C}">
                  <a14:compatExt spid="_x0000_s69632"/>
                </a:ext>
                <a:ext uri="{FF2B5EF4-FFF2-40B4-BE49-F238E27FC236}">
                  <a16:creationId xmlns:a16="http://schemas.microsoft.com/office/drawing/2014/main" id="{00000000-0008-0000-0000-00000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120</xdr:row>
          <xdr:rowOff>0</xdr:rowOff>
        </xdr:from>
        <xdr:to>
          <xdr:col>41</xdr:col>
          <xdr:colOff>0</xdr:colOff>
          <xdr:row>121</xdr:row>
          <xdr:rowOff>9525</xdr:rowOff>
        </xdr:to>
        <xdr:sp macro="" textlink="">
          <xdr:nvSpPr>
            <xdr:cNvPr id="69633" name="Group Box 必5-2" hidden="1">
              <a:extLst>
                <a:ext uri="{63B3BB69-23CF-44E3-9099-C40C66FF867C}">
                  <a14:compatExt spid="_x0000_s69633"/>
                </a:ext>
                <a:ext uri="{FF2B5EF4-FFF2-40B4-BE49-F238E27FC236}">
                  <a16:creationId xmlns:a16="http://schemas.microsoft.com/office/drawing/2014/main" id="{00000000-0008-0000-0000-00000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120</xdr:row>
          <xdr:rowOff>0</xdr:rowOff>
        </xdr:from>
        <xdr:to>
          <xdr:col>40</xdr:col>
          <xdr:colOff>171450</xdr:colOff>
          <xdr:row>121</xdr:row>
          <xdr:rowOff>9525</xdr:rowOff>
        </xdr:to>
        <xdr:sp macro="" textlink="">
          <xdr:nvSpPr>
            <xdr:cNvPr id="69634" name="Group Box 必5-3" hidden="1">
              <a:extLst>
                <a:ext uri="{63B3BB69-23CF-44E3-9099-C40C66FF867C}">
                  <a14:compatExt spid="_x0000_s69634"/>
                </a:ext>
                <a:ext uri="{FF2B5EF4-FFF2-40B4-BE49-F238E27FC236}">
                  <a16:creationId xmlns:a16="http://schemas.microsoft.com/office/drawing/2014/main" id="{00000000-0008-0000-0000-00000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120</xdr:row>
          <xdr:rowOff>0</xdr:rowOff>
        </xdr:from>
        <xdr:to>
          <xdr:col>40</xdr:col>
          <xdr:colOff>19050</xdr:colOff>
          <xdr:row>121</xdr:row>
          <xdr:rowOff>19050</xdr:rowOff>
        </xdr:to>
        <xdr:sp macro="" textlink="">
          <xdr:nvSpPr>
            <xdr:cNvPr id="69635" name="Group Box 必6-1" hidden="1">
              <a:extLst>
                <a:ext uri="{63B3BB69-23CF-44E3-9099-C40C66FF867C}">
                  <a14:compatExt spid="_x0000_s69635"/>
                </a:ext>
                <a:ext uri="{FF2B5EF4-FFF2-40B4-BE49-F238E27FC236}">
                  <a16:creationId xmlns:a16="http://schemas.microsoft.com/office/drawing/2014/main" id="{00000000-0008-0000-0000-000003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120</xdr:row>
          <xdr:rowOff>0</xdr:rowOff>
        </xdr:from>
        <xdr:to>
          <xdr:col>40</xdr:col>
          <xdr:colOff>123825</xdr:colOff>
          <xdr:row>121</xdr:row>
          <xdr:rowOff>0</xdr:rowOff>
        </xdr:to>
        <xdr:sp macro="" textlink="">
          <xdr:nvSpPr>
            <xdr:cNvPr id="69636" name="Group Box 必6-2" hidden="1">
              <a:extLst>
                <a:ext uri="{63B3BB69-23CF-44E3-9099-C40C66FF867C}">
                  <a14:compatExt spid="_x0000_s69636"/>
                </a:ext>
                <a:ext uri="{FF2B5EF4-FFF2-40B4-BE49-F238E27FC236}">
                  <a16:creationId xmlns:a16="http://schemas.microsoft.com/office/drawing/2014/main" id="{00000000-0008-0000-0000-000004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152400</xdr:colOff>
          <xdr:row>120</xdr:row>
          <xdr:rowOff>333375</xdr:rowOff>
        </xdr:to>
        <xdr:sp macro="" textlink="">
          <xdr:nvSpPr>
            <xdr:cNvPr id="69637" name="Group Box 必6-3" hidden="1">
              <a:extLst>
                <a:ext uri="{63B3BB69-23CF-44E3-9099-C40C66FF867C}">
                  <a14:compatExt spid="_x0000_s69637"/>
                </a:ext>
                <a:ext uri="{FF2B5EF4-FFF2-40B4-BE49-F238E27FC236}">
                  <a16:creationId xmlns:a16="http://schemas.microsoft.com/office/drawing/2014/main" id="{00000000-0008-0000-0000-000005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39</xdr:col>
          <xdr:colOff>190500</xdr:colOff>
          <xdr:row>121</xdr:row>
          <xdr:rowOff>9525</xdr:rowOff>
        </xdr:to>
        <xdr:sp macro="" textlink="">
          <xdr:nvSpPr>
            <xdr:cNvPr id="69638" name="Group Box 必7-1" hidden="1">
              <a:extLst>
                <a:ext uri="{63B3BB69-23CF-44E3-9099-C40C66FF867C}">
                  <a14:compatExt spid="_x0000_s69638"/>
                </a:ext>
                <a:ext uri="{FF2B5EF4-FFF2-40B4-BE49-F238E27FC236}">
                  <a16:creationId xmlns:a16="http://schemas.microsoft.com/office/drawing/2014/main" id="{00000000-0008-0000-0000-000006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120</xdr:row>
          <xdr:rowOff>0</xdr:rowOff>
        </xdr:from>
        <xdr:to>
          <xdr:col>40</xdr:col>
          <xdr:colOff>114300</xdr:colOff>
          <xdr:row>121</xdr:row>
          <xdr:rowOff>28575</xdr:rowOff>
        </xdr:to>
        <xdr:sp macro="" textlink="">
          <xdr:nvSpPr>
            <xdr:cNvPr id="69639" name="Group Box 必7-2" hidden="1">
              <a:extLst>
                <a:ext uri="{63B3BB69-23CF-44E3-9099-C40C66FF867C}">
                  <a14:compatExt spid="_x0000_s69639"/>
                </a:ext>
                <a:ext uri="{FF2B5EF4-FFF2-40B4-BE49-F238E27FC236}">
                  <a16:creationId xmlns:a16="http://schemas.microsoft.com/office/drawing/2014/main" id="{00000000-0008-0000-0000-000007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120</xdr:row>
          <xdr:rowOff>0</xdr:rowOff>
        </xdr:from>
        <xdr:to>
          <xdr:col>40</xdr:col>
          <xdr:colOff>133350</xdr:colOff>
          <xdr:row>120</xdr:row>
          <xdr:rowOff>323850</xdr:rowOff>
        </xdr:to>
        <xdr:sp macro="" textlink="">
          <xdr:nvSpPr>
            <xdr:cNvPr id="69640" name="Group Box 必7-3" hidden="1">
              <a:extLst>
                <a:ext uri="{63B3BB69-23CF-44E3-9099-C40C66FF867C}">
                  <a14:compatExt spid="_x0000_s69640"/>
                </a:ext>
                <a:ext uri="{FF2B5EF4-FFF2-40B4-BE49-F238E27FC236}">
                  <a16:creationId xmlns:a16="http://schemas.microsoft.com/office/drawing/2014/main" id="{00000000-0008-0000-0000-00000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120</xdr:row>
          <xdr:rowOff>0</xdr:rowOff>
        </xdr:from>
        <xdr:to>
          <xdr:col>40</xdr:col>
          <xdr:colOff>114300</xdr:colOff>
          <xdr:row>120</xdr:row>
          <xdr:rowOff>323850</xdr:rowOff>
        </xdr:to>
        <xdr:sp macro="" textlink="">
          <xdr:nvSpPr>
            <xdr:cNvPr id="69641" name="Group Box 必8-1" hidden="1">
              <a:extLst>
                <a:ext uri="{63B3BB69-23CF-44E3-9099-C40C66FF867C}">
                  <a14:compatExt spid="_x0000_s69641"/>
                </a:ext>
                <a:ext uri="{FF2B5EF4-FFF2-40B4-BE49-F238E27FC236}">
                  <a16:creationId xmlns:a16="http://schemas.microsoft.com/office/drawing/2014/main" id="{00000000-0008-0000-0000-00000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120</xdr:row>
          <xdr:rowOff>0</xdr:rowOff>
        </xdr:from>
        <xdr:to>
          <xdr:col>40</xdr:col>
          <xdr:colOff>133350</xdr:colOff>
          <xdr:row>121</xdr:row>
          <xdr:rowOff>9525</xdr:rowOff>
        </xdr:to>
        <xdr:sp macro="" textlink="">
          <xdr:nvSpPr>
            <xdr:cNvPr id="69642" name="Group Box 必8-2" hidden="1">
              <a:extLst>
                <a:ext uri="{63B3BB69-23CF-44E3-9099-C40C66FF867C}">
                  <a14:compatExt spid="_x0000_s69642"/>
                </a:ext>
                <a:ext uri="{FF2B5EF4-FFF2-40B4-BE49-F238E27FC236}">
                  <a16:creationId xmlns:a16="http://schemas.microsoft.com/office/drawing/2014/main" id="{00000000-0008-0000-0000-00000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120</xdr:row>
          <xdr:rowOff>0</xdr:rowOff>
        </xdr:from>
        <xdr:to>
          <xdr:col>40</xdr:col>
          <xdr:colOff>152400</xdr:colOff>
          <xdr:row>121</xdr:row>
          <xdr:rowOff>0</xdr:rowOff>
        </xdr:to>
        <xdr:sp macro="" textlink="">
          <xdr:nvSpPr>
            <xdr:cNvPr id="69643" name="Group Box 必8-3" hidden="1">
              <a:extLst>
                <a:ext uri="{63B3BB69-23CF-44E3-9099-C40C66FF867C}">
                  <a14:compatExt spid="_x0000_s69643"/>
                </a:ext>
                <a:ext uri="{FF2B5EF4-FFF2-40B4-BE49-F238E27FC236}">
                  <a16:creationId xmlns:a16="http://schemas.microsoft.com/office/drawing/2014/main" id="{00000000-0008-0000-0000-00000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120</xdr:row>
          <xdr:rowOff>0</xdr:rowOff>
        </xdr:from>
        <xdr:to>
          <xdr:col>40</xdr:col>
          <xdr:colOff>133350</xdr:colOff>
          <xdr:row>121</xdr:row>
          <xdr:rowOff>76200</xdr:rowOff>
        </xdr:to>
        <xdr:sp macro="" textlink="">
          <xdr:nvSpPr>
            <xdr:cNvPr id="69644" name="Group Box 必9-1" hidden="1">
              <a:extLst>
                <a:ext uri="{63B3BB69-23CF-44E3-9099-C40C66FF867C}">
                  <a14:compatExt spid="_x0000_s69644"/>
                </a:ext>
                <a:ext uri="{FF2B5EF4-FFF2-40B4-BE49-F238E27FC236}">
                  <a16:creationId xmlns:a16="http://schemas.microsoft.com/office/drawing/2014/main" id="{00000000-0008-0000-0000-00000C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120</xdr:row>
          <xdr:rowOff>0</xdr:rowOff>
        </xdr:from>
        <xdr:to>
          <xdr:col>40</xdr:col>
          <xdr:colOff>152400</xdr:colOff>
          <xdr:row>121</xdr:row>
          <xdr:rowOff>38100</xdr:rowOff>
        </xdr:to>
        <xdr:sp macro="" textlink="">
          <xdr:nvSpPr>
            <xdr:cNvPr id="69645" name="Group Box 必9-2" hidden="1">
              <a:extLst>
                <a:ext uri="{63B3BB69-23CF-44E3-9099-C40C66FF867C}">
                  <a14:compatExt spid="_x0000_s69645"/>
                </a:ext>
                <a:ext uri="{FF2B5EF4-FFF2-40B4-BE49-F238E27FC236}">
                  <a16:creationId xmlns:a16="http://schemas.microsoft.com/office/drawing/2014/main" id="{00000000-0008-0000-0000-00000D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9646" name="Group Box 必9-3" hidden="1">
              <a:extLst>
                <a:ext uri="{63B3BB69-23CF-44E3-9099-C40C66FF867C}">
                  <a14:compatExt spid="_x0000_s69646"/>
                </a:ext>
                <a:ext uri="{FF2B5EF4-FFF2-40B4-BE49-F238E27FC236}">
                  <a16:creationId xmlns:a16="http://schemas.microsoft.com/office/drawing/2014/main" id="{00000000-0008-0000-0000-00000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120</xdr:row>
          <xdr:rowOff>0</xdr:rowOff>
        </xdr:from>
        <xdr:to>
          <xdr:col>40</xdr:col>
          <xdr:colOff>104775</xdr:colOff>
          <xdr:row>120</xdr:row>
          <xdr:rowOff>323850</xdr:rowOff>
        </xdr:to>
        <xdr:sp macro="" textlink="">
          <xdr:nvSpPr>
            <xdr:cNvPr id="69647" name="Group Box 必10-1" hidden="1">
              <a:extLst>
                <a:ext uri="{63B3BB69-23CF-44E3-9099-C40C66FF867C}">
                  <a14:compatExt spid="_x0000_s69647"/>
                </a:ext>
                <a:ext uri="{FF2B5EF4-FFF2-40B4-BE49-F238E27FC236}">
                  <a16:creationId xmlns:a16="http://schemas.microsoft.com/office/drawing/2014/main" id="{00000000-0008-0000-0000-00000F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9648" name="Group Box 必10-2" hidden="1">
              <a:extLst>
                <a:ext uri="{63B3BB69-23CF-44E3-9099-C40C66FF867C}">
                  <a14:compatExt spid="_x0000_s69648"/>
                </a:ext>
                <a:ext uri="{FF2B5EF4-FFF2-40B4-BE49-F238E27FC236}">
                  <a16:creationId xmlns:a16="http://schemas.microsoft.com/office/drawing/2014/main" id="{00000000-0008-0000-0000-00001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152400</xdr:colOff>
          <xdr:row>120</xdr:row>
          <xdr:rowOff>285750</xdr:rowOff>
        </xdr:to>
        <xdr:sp macro="" textlink="">
          <xdr:nvSpPr>
            <xdr:cNvPr id="69649" name="Group Box 必10-3" hidden="1">
              <a:extLst>
                <a:ext uri="{63B3BB69-23CF-44E3-9099-C40C66FF867C}">
                  <a14:compatExt spid="_x0000_s69649"/>
                </a:ext>
                <a:ext uri="{FF2B5EF4-FFF2-40B4-BE49-F238E27FC236}">
                  <a16:creationId xmlns:a16="http://schemas.microsoft.com/office/drawing/2014/main" id="{00000000-0008-0000-0000-00001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120</xdr:row>
          <xdr:rowOff>0</xdr:rowOff>
        </xdr:from>
        <xdr:to>
          <xdr:col>41</xdr:col>
          <xdr:colOff>114300</xdr:colOff>
          <xdr:row>121</xdr:row>
          <xdr:rowOff>66675</xdr:rowOff>
        </xdr:to>
        <xdr:sp macro="" textlink="">
          <xdr:nvSpPr>
            <xdr:cNvPr id="69653" name="Group Box 必11-1" hidden="1">
              <a:extLst>
                <a:ext uri="{63B3BB69-23CF-44E3-9099-C40C66FF867C}">
                  <a14:compatExt spid="_x0000_s69653"/>
                </a:ext>
                <a:ext uri="{FF2B5EF4-FFF2-40B4-BE49-F238E27FC236}">
                  <a16:creationId xmlns:a16="http://schemas.microsoft.com/office/drawing/2014/main" id="{00000000-0008-0000-0000-000015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180975</xdr:colOff>
          <xdr:row>120</xdr:row>
          <xdr:rowOff>323850</xdr:rowOff>
        </xdr:to>
        <xdr:sp macro="" textlink="">
          <xdr:nvSpPr>
            <xdr:cNvPr id="69651" name="Group Box 必11-2" hidden="1">
              <a:extLst>
                <a:ext uri="{63B3BB69-23CF-44E3-9099-C40C66FF867C}">
                  <a14:compatExt spid="_x0000_s69651"/>
                </a:ext>
                <a:ext uri="{FF2B5EF4-FFF2-40B4-BE49-F238E27FC236}">
                  <a16:creationId xmlns:a16="http://schemas.microsoft.com/office/drawing/2014/main" id="{00000000-0008-0000-0000-000013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152400</xdr:colOff>
          <xdr:row>120</xdr:row>
          <xdr:rowOff>285750</xdr:rowOff>
        </xdr:to>
        <xdr:sp macro="" textlink="">
          <xdr:nvSpPr>
            <xdr:cNvPr id="69652" name="Group Box 必11-3" hidden="1">
              <a:extLst>
                <a:ext uri="{63B3BB69-23CF-44E3-9099-C40C66FF867C}">
                  <a14:compatExt spid="_x0000_s69652"/>
                </a:ext>
                <a:ext uri="{FF2B5EF4-FFF2-40B4-BE49-F238E27FC236}">
                  <a16:creationId xmlns:a16="http://schemas.microsoft.com/office/drawing/2014/main" id="{00000000-0008-0000-0000-000014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40</xdr:col>
          <xdr:colOff>142875</xdr:colOff>
          <xdr:row>121</xdr:row>
          <xdr:rowOff>85725</xdr:rowOff>
        </xdr:to>
        <xdr:sp macro="" textlink="">
          <xdr:nvSpPr>
            <xdr:cNvPr id="69654" name="Group Box 選19-1" hidden="1">
              <a:extLst>
                <a:ext uri="{63B3BB69-23CF-44E3-9099-C40C66FF867C}">
                  <a14:compatExt spid="_x0000_s69654"/>
                </a:ext>
                <a:ext uri="{FF2B5EF4-FFF2-40B4-BE49-F238E27FC236}">
                  <a16:creationId xmlns:a16="http://schemas.microsoft.com/office/drawing/2014/main" id="{00000000-0008-0000-0000-000016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142875</xdr:colOff>
          <xdr:row>121</xdr:row>
          <xdr:rowOff>47625</xdr:rowOff>
        </xdr:to>
        <xdr:sp macro="" textlink="">
          <xdr:nvSpPr>
            <xdr:cNvPr id="69655" name="Group Box 選19-2" hidden="1">
              <a:extLst>
                <a:ext uri="{63B3BB69-23CF-44E3-9099-C40C66FF867C}">
                  <a14:compatExt spid="_x0000_s69655"/>
                </a:ext>
                <a:ext uri="{FF2B5EF4-FFF2-40B4-BE49-F238E27FC236}">
                  <a16:creationId xmlns:a16="http://schemas.microsoft.com/office/drawing/2014/main" id="{00000000-0008-0000-0000-000017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120</xdr:row>
          <xdr:rowOff>0</xdr:rowOff>
        </xdr:from>
        <xdr:to>
          <xdr:col>40</xdr:col>
          <xdr:colOff>123825</xdr:colOff>
          <xdr:row>120</xdr:row>
          <xdr:rowOff>323850</xdr:rowOff>
        </xdr:to>
        <xdr:sp macro="" textlink="">
          <xdr:nvSpPr>
            <xdr:cNvPr id="69656" name="Group Box 選19-3" hidden="1">
              <a:extLst>
                <a:ext uri="{63B3BB69-23CF-44E3-9099-C40C66FF867C}">
                  <a14:compatExt spid="_x0000_s69656"/>
                </a:ext>
                <a:ext uri="{FF2B5EF4-FFF2-40B4-BE49-F238E27FC236}">
                  <a16:creationId xmlns:a16="http://schemas.microsoft.com/office/drawing/2014/main" id="{00000000-0008-0000-0000-00001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40</xdr:col>
          <xdr:colOff>114300</xdr:colOff>
          <xdr:row>120</xdr:row>
          <xdr:rowOff>295275</xdr:rowOff>
        </xdr:to>
        <xdr:sp macro="" textlink="">
          <xdr:nvSpPr>
            <xdr:cNvPr id="69657" name="Group Box 選20-1" hidden="1">
              <a:extLst>
                <a:ext uri="{63B3BB69-23CF-44E3-9099-C40C66FF867C}">
                  <a14:compatExt spid="_x0000_s69657"/>
                </a:ext>
                <a:ext uri="{FF2B5EF4-FFF2-40B4-BE49-F238E27FC236}">
                  <a16:creationId xmlns:a16="http://schemas.microsoft.com/office/drawing/2014/main" id="{00000000-0008-0000-0000-00001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120</xdr:row>
          <xdr:rowOff>0</xdr:rowOff>
        </xdr:from>
        <xdr:to>
          <xdr:col>40</xdr:col>
          <xdr:colOff>104775</xdr:colOff>
          <xdr:row>120</xdr:row>
          <xdr:rowOff>323850</xdr:rowOff>
        </xdr:to>
        <xdr:sp macro="" textlink="">
          <xdr:nvSpPr>
            <xdr:cNvPr id="69658" name="Group Box 選20-2" hidden="1">
              <a:extLst>
                <a:ext uri="{63B3BB69-23CF-44E3-9099-C40C66FF867C}">
                  <a14:compatExt spid="_x0000_s69658"/>
                </a:ext>
                <a:ext uri="{FF2B5EF4-FFF2-40B4-BE49-F238E27FC236}">
                  <a16:creationId xmlns:a16="http://schemas.microsoft.com/office/drawing/2014/main" id="{00000000-0008-0000-0000-00001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120</xdr:row>
          <xdr:rowOff>0</xdr:rowOff>
        </xdr:from>
        <xdr:to>
          <xdr:col>40</xdr:col>
          <xdr:colOff>142875</xdr:colOff>
          <xdr:row>121</xdr:row>
          <xdr:rowOff>0</xdr:rowOff>
        </xdr:to>
        <xdr:sp macro="" textlink="">
          <xdr:nvSpPr>
            <xdr:cNvPr id="69659" name="Group Box 選20-3" hidden="1">
              <a:extLst>
                <a:ext uri="{63B3BB69-23CF-44E3-9099-C40C66FF867C}">
                  <a14:compatExt spid="_x0000_s69659"/>
                </a:ext>
                <a:ext uri="{FF2B5EF4-FFF2-40B4-BE49-F238E27FC236}">
                  <a16:creationId xmlns:a16="http://schemas.microsoft.com/office/drawing/2014/main" id="{00000000-0008-0000-0000-00001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38100</xdr:colOff>
          <xdr:row>120</xdr:row>
          <xdr:rowOff>323850</xdr:rowOff>
        </xdr:to>
        <xdr:sp macro="" textlink="">
          <xdr:nvSpPr>
            <xdr:cNvPr id="69660" name="Group Box 選21-1" hidden="1">
              <a:extLst>
                <a:ext uri="{63B3BB69-23CF-44E3-9099-C40C66FF867C}">
                  <a14:compatExt spid="_x0000_s69660"/>
                </a:ext>
                <a:ext uri="{FF2B5EF4-FFF2-40B4-BE49-F238E27FC236}">
                  <a16:creationId xmlns:a16="http://schemas.microsoft.com/office/drawing/2014/main" id="{00000000-0008-0000-0000-00001C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123825</xdr:colOff>
          <xdr:row>121</xdr:row>
          <xdr:rowOff>47625</xdr:rowOff>
        </xdr:to>
        <xdr:sp macro="" textlink="">
          <xdr:nvSpPr>
            <xdr:cNvPr id="69661" name="Group Box 選21-2" hidden="1">
              <a:extLst>
                <a:ext uri="{63B3BB69-23CF-44E3-9099-C40C66FF867C}">
                  <a14:compatExt spid="_x0000_s69661"/>
                </a:ext>
                <a:ext uri="{FF2B5EF4-FFF2-40B4-BE49-F238E27FC236}">
                  <a16:creationId xmlns:a16="http://schemas.microsoft.com/office/drawing/2014/main" id="{00000000-0008-0000-0000-00001D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171450</xdr:colOff>
          <xdr:row>121</xdr:row>
          <xdr:rowOff>28575</xdr:rowOff>
        </xdr:to>
        <xdr:sp macro="" textlink="">
          <xdr:nvSpPr>
            <xdr:cNvPr id="69662" name="Group Box 選21-3" hidden="1">
              <a:extLst>
                <a:ext uri="{63B3BB69-23CF-44E3-9099-C40C66FF867C}">
                  <a14:compatExt spid="_x0000_s69662"/>
                </a:ext>
                <a:ext uri="{FF2B5EF4-FFF2-40B4-BE49-F238E27FC236}">
                  <a16:creationId xmlns:a16="http://schemas.microsoft.com/office/drawing/2014/main" id="{00000000-0008-0000-0000-00001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38100</xdr:colOff>
          <xdr:row>120</xdr:row>
          <xdr:rowOff>342900</xdr:rowOff>
        </xdr:to>
        <xdr:sp macro="" textlink="">
          <xdr:nvSpPr>
            <xdr:cNvPr id="69663" name="Group Box 選22-1" hidden="1">
              <a:extLst>
                <a:ext uri="{63B3BB69-23CF-44E3-9099-C40C66FF867C}">
                  <a14:compatExt spid="_x0000_s69663"/>
                </a:ext>
                <a:ext uri="{FF2B5EF4-FFF2-40B4-BE49-F238E27FC236}">
                  <a16:creationId xmlns:a16="http://schemas.microsoft.com/office/drawing/2014/main" id="{00000000-0008-0000-0000-00001F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9664" name="Group Box 選22-2" hidden="1">
              <a:extLst>
                <a:ext uri="{63B3BB69-23CF-44E3-9099-C40C66FF867C}">
                  <a14:compatExt spid="_x0000_s69664"/>
                </a:ext>
                <a:ext uri="{FF2B5EF4-FFF2-40B4-BE49-F238E27FC236}">
                  <a16:creationId xmlns:a16="http://schemas.microsoft.com/office/drawing/2014/main" id="{00000000-0008-0000-0000-00002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120</xdr:row>
          <xdr:rowOff>0</xdr:rowOff>
        </xdr:from>
        <xdr:to>
          <xdr:col>40</xdr:col>
          <xdr:colOff>142875</xdr:colOff>
          <xdr:row>121</xdr:row>
          <xdr:rowOff>19050</xdr:rowOff>
        </xdr:to>
        <xdr:sp macro="" textlink="">
          <xdr:nvSpPr>
            <xdr:cNvPr id="69665" name="Group Box 選22-3" hidden="1">
              <a:extLst>
                <a:ext uri="{63B3BB69-23CF-44E3-9099-C40C66FF867C}">
                  <a14:compatExt spid="_x0000_s69665"/>
                </a:ext>
                <a:ext uri="{FF2B5EF4-FFF2-40B4-BE49-F238E27FC236}">
                  <a16:creationId xmlns:a16="http://schemas.microsoft.com/office/drawing/2014/main" id="{00000000-0008-0000-0000-00002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120</xdr:row>
          <xdr:rowOff>0</xdr:rowOff>
        </xdr:from>
        <xdr:to>
          <xdr:col>40</xdr:col>
          <xdr:colOff>133350</xdr:colOff>
          <xdr:row>121</xdr:row>
          <xdr:rowOff>76200</xdr:rowOff>
        </xdr:to>
        <xdr:sp macro="" textlink="">
          <xdr:nvSpPr>
            <xdr:cNvPr id="69666" name="Group Box 選23-1" hidden="1">
              <a:extLst>
                <a:ext uri="{63B3BB69-23CF-44E3-9099-C40C66FF867C}">
                  <a14:compatExt spid="_x0000_s69666"/>
                </a:ext>
                <a:ext uri="{FF2B5EF4-FFF2-40B4-BE49-F238E27FC236}">
                  <a16:creationId xmlns:a16="http://schemas.microsoft.com/office/drawing/2014/main" id="{00000000-0008-0000-0000-00002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123825</xdr:colOff>
          <xdr:row>121</xdr:row>
          <xdr:rowOff>57150</xdr:rowOff>
        </xdr:to>
        <xdr:sp macro="" textlink="">
          <xdr:nvSpPr>
            <xdr:cNvPr id="69667" name="Group Box 選23-2" hidden="1">
              <a:extLst>
                <a:ext uri="{63B3BB69-23CF-44E3-9099-C40C66FF867C}">
                  <a14:compatExt spid="_x0000_s69667"/>
                </a:ext>
                <a:ext uri="{FF2B5EF4-FFF2-40B4-BE49-F238E27FC236}">
                  <a16:creationId xmlns:a16="http://schemas.microsoft.com/office/drawing/2014/main" id="{00000000-0008-0000-0000-000023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120</xdr:row>
          <xdr:rowOff>0</xdr:rowOff>
        </xdr:from>
        <xdr:to>
          <xdr:col>40</xdr:col>
          <xdr:colOff>152400</xdr:colOff>
          <xdr:row>120</xdr:row>
          <xdr:rowOff>314325</xdr:rowOff>
        </xdr:to>
        <xdr:sp macro="" textlink="">
          <xdr:nvSpPr>
            <xdr:cNvPr id="69668" name="Group Box 選23-3" hidden="1">
              <a:extLst>
                <a:ext uri="{63B3BB69-23CF-44E3-9099-C40C66FF867C}">
                  <a14:compatExt spid="_x0000_s69668"/>
                </a:ext>
                <a:ext uri="{FF2B5EF4-FFF2-40B4-BE49-F238E27FC236}">
                  <a16:creationId xmlns:a16="http://schemas.microsoft.com/office/drawing/2014/main" id="{00000000-0008-0000-0000-000024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120</xdr:row>
          <xdr:rowOff>0</xdr:rowOff>
        </xdr:from>
        <xdr:to>
          <xdr:col>40</xdr:col>
          <xdr:colOff>152400</xdr:colOff>
          <xdr:row>121</xdr:row>
          <xdr:rowOff>9525</xdr:rowOff>
        </xdr:to>
        <xdr:sp macro="" textlink="">
          <xdr:nvSpPr>
            <xdr:cNvPr id="69670" name="Group Box 選24-1" hidden="1">
              <a:extLst>
                <a:ext uri="{63B3BB69-23CF-44E3-9099-C40C66FF867C}">
                  <a14:compatExt spid="_x0000_s69670"/>
                </a:ext>
                <a:ext uri="{FF2B5EF4-FFF2-40B4-BE49-F238E27FC236}">
                  <a16:creationId xmlns:a16="http://schemas.microsoft.com/office/drawing/2014/main" id="{00000000-0008-0000-0000-000026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120</xdr:row>
          <xdr:rowOff>0</xdr:rowOff>
        </xdr:from>
        <xdr:to>
          <xdr:col>40</xdr:col>
          <xdr:colOff>133350</xdr:colOff>
          <xdr:row>120</xdr:row>
          <xdr:rowOff>333375</xdr:rowOff>
        </xdr:to>
        <xdr:sp macro="" textlink="">
          <xdr:nvSpPr>
            <xdr:cNvPr id="69671" name="Group Box 選24-2" hidden="1">
              <a:extLst>
                <a:ext uri="{63B3BB69-23CF-44E3-9099-C40C66FF867C}">
                  <a14:compatExt spid="_x0000_s69671"/>
                </a:ext>
                <a:ext uri="{FF2B5EF4-FFF2-40B4-BE49-F238E27FC236}">
                  <a16:creationId xmlns:a16="http://schemas.microsoft.com/office/drawing/2014/main" id="{00000000-0008-0000-0000-000027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120</xdr:row>
          <xdr:rowOff>0</xdr:rowOff>
        </xdr:from>
        <xdr:to>
          <xdr:col>40</xdr:col>
          <xdr:colOff>152400</xdr:colOff>
          <xdr:row>120</xdr:row>
          <xdr:rowOff>333375</xdr:rowOff>
        </xdr:to>
        <xdr:sp macro="" textlink="">
          <xdr:nvSpPr>
            <xdr:cNvPr id="69672" name="Group Box 選24-3" hidden="1">
              <a:extLst>
                <a:ext uri="{63B3BB69-23CF-44E3-9099-C40C66FF867C}">
                  <a14:compatExt spid="_x0000_s69672"/>
                </a:ext>
                <a:ext uri="{FF2B5EF4-FFF2-40B4-BE49-F238E27FC236}">
                  <a16:creationId xmlns:a16="http://schemas.microsoft.com/office/drawing/2014/main" id="{00000000-0008-0000-0000-00002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152</xdr:row>
          <xdr:rowOff>0</xdr:rowOff>
        </xdr:from>
        <xdr:to>
          <xdr:col>40</xdr:col>
          <xdr:colOff>114300</xdr:colOff>
          <xdr:row>154</xdr:row>
          <xdr:rowOff>142875</xdr:rowOff>
        </xdr:to>
        <xdr:sp macro="" textlink="">
          <xdr:nvSpPr>
            <xdr:cNvPr id="69673" name="Group Box 必13-1" hidden="1">
              <a:extLst>
                <a:ext uri="{63B3BB69-23CF-44E3-9099-C40C66FF867C}">
                  <a14:compatExt spid="_x0000_s69673"/>
                </a:ext>
                <a:ext uri="{FF2B5EF4-FFF2-40B4-BE49-F238E27FC236}">
                  <a16:creationId xmlns:a16="http://schemas.microsoft.com/office/drawing/2014/main" id="{00000000-0008-0000-0000-00002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152</xdr:row>
          <xdr:rowOff>0</xdr:rowOff>
        </xdr:from>
        <xdr:to>
          <xdr:col>40</xdr:col>
          <xdr:colOff>152400</xdr:colOff>
          <xdr:row>154</xdr:row>
          <xdr:rowOff>190500</xdr:rowOff>
        </xdr:to>
        <xdr:sp macro="" textlink="">
          <xdr:nvSpPr>
            <xdr:cNvPr id="69674" name="Group Box 必13-2" hidden="1">
              <a:extLst>
                <a:ext uri="{63B3BB69-23CF-44E3-9099-C40C66FF867C}">
                  <a14:compatExt spid="_x0000_s69674"/>
                </a:ext>
                <a:ext uri="{FF2B5EF4-FFF2-40B4-BE49-F238E27FC236}">
                  <a16:creationId xmlns:a16="http://schemas.microsoft.com/office/drawing/2014/main" id="{00000000-0008-0000-0000-00002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152</xdr:row>
          <xdr:rowOff>0</xdr:rowOff>
        </xdr:from>
        <xdr:to>
          <xdr:col>40</xdr:col>
          <xdr:colOff>180975</xdr:colOff>
          <xdr:row>154</xdr:row>
          <xdr:rowOff>133350</xdr:rowOff>
        </xdr:to>
        <xdr:sp macro="" textlink="">
          <xdr:nvSpPr>
            <xdr:cNvPr id="69675" name="Group Box 必13-3" hidden="1">
              <a:extLst>
                <a:ext uri="{63B3BB69-23CF-44E3-9099-C40C66FF867C}">
                  <a14:compatExt spid="_x0000_s69675"/>
                </a:ext>
                <a:ext uri="{FF2B5EF4-FFF2-40B4-BE49-F238E27FC236}">
                  <a16:creationId xmlns:a16="http://schemas.microsoft.com/office/drawing/2014/main" id="{00000000-0008-0000-0000-00002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152</xdr:row>
          <xdr:rowOff>0</xdr:rowOff>
        </xdr:from>
        <xdr:to>
          <xdr:col>40</xdr:col>
          <xdr:colOff>57150</xdr:colOff>
          <xdr:row>154</xdr:row>
          <xdr:rowOff>161925</xdr:rowOff>
        </xdr:to>
        <xdr:sp macro="" textlink="">
          <xdr:nvSpPr>
            <xdr:cNvPr id="69676" name="Group Box 必14-1" hidden="1">
              <a:extLst>
                <a:ext uri="{63B3BB69-23CF-44E3-9099-C40C66FF867C}">
                  <a14:compatExt spid="_x0000_s69676"/>
                </a:ext>
                <a:ext uri="{FF2B5EF4-FFF2-40B4-BE49-F238E27FC236}">
                  <a16:creationId xmlns:a16="http://schemas.microsoft.com/office/drawing/2014/main" id="{00000000-0008-0000-0000-00002C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152</xdr:row>
          <xdr:rowOff>0</xdr:rowOff>
        </xdr:from>
        <xdr:to>
          <xdr:col>40</xdr:col>
          <xdr:colOff>66675</xdr:colOff>
          <xdr:row>154</xdr:row>
          <xdr:rowOff>171450</xdr:rowOff>
        </xdr:to>
        <xdr:sp macro="" textlink="">
          <xdr:nvSpPr>
            <xdr:cNvPr id="69677" name="Group Box 必14-2" hidden="1">
              <a:extLst>
                <a:ext uri="{63B3BB69-23CF-44E3-9099-C40C66FF867C}">
                  <a14:compatExt spid="_x0000_s69677"/>
                </a:ext>
                <a:ext uri="{FF2B5EF4-FFF2-40B4-BE49-F238E27FC236}">
                  <a16:creationId xmlns:a16="http://schemas.microsoft.com/office/drawing/2014/main" id="{00000000-0008-0000-0000-00002D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152</xdr:row>
          <xdr:rowOff>0</xdr:rowOff>
        </xdr:from>
        <xdr:to>
          <xdr:col>40</xdr:col>
          <xdr:colOff>104775</xdr:colOff>
          <xdr:row>154</xdr:row>
          <xdr:rowOff>85725</xdr:rowOff>
        </xdr:to>
        <xdr:sp macro="" textlink="">
          <xdr:nvSpPr>
            <xdr:cNvPr id="69678" name="Group Box 必14-3" hidden="1">
              <a:extLst>
                <a:ext uri="{63B3BB69-23CF-44E3-9099-C40C66FF867C}">
                  <a14:compatExt spid="_x0000_s69678"/>
                </a:ext>
                <a:ext uri="{FF2B5EF4-FFF2-40B4-BE49-F238E27FC236}">
                  <a16:creationId xmlns:a16="http://schemas.microsoft.com/office/drawing/2014/main" id="{00000000-0008-0000-0000-00002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152</xdr:row>
          <xdr:rowOff>0</xdr:rowOff>
        </xdr:from>
        <xdr:to>
          <xdr:col>39</xdr:col>
          <xdr:colOff>114300</xdr:colOff>
          <xdr:row>154</xdr:row>
          <xdr:rowOff>142875</xdr:rowOff>
        </xdr:to>
        <xdr:sp macro="" textlink="">
          <xdr:nvSpPr>
            <xdr:cNvPr id="69679" name="Group Box 必15-1" hidden="1">
              <a:extLst>
                <a:ext uri="{63B3BB69-23CF-44E3-9099-C40C66FF867C}">
                  <a14:compatExt spid="_x0000_s69679"/>
                </a:ext>
                <a:ext uri="{FF2B5EF4-FFF2-40B4-BE49-F238E27FC236}">
                  <a16:creationId xmlns:a16="http://schemas.microsoft.com/office/drawing/2014/main" id="{00000000-0008-0000-0000-00002F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152</xdr:row>
          <xdr:rowOff>0</xdr:rowOff>
        </xdr:from>
        <xdr:to>
          <xdr:col>40</xdr:col>
          <xdr:colOff>123825</xdr:colOff>
          <xdr:row>154</xdr:row>
          <xdr:rowOff>295275</xdr:rowOff>
        </xdr:to>
        <xdr:sp macro="" textlink="">
          <xdr:nvSpPr>
            <xdr:cNvPr id="69680" name="Group Box 必15-2" hidden="1">
              <a:extLst>
                <a:ext uri="{63B3BB69-23CF-44E3-9099-C40C66FF867C}">
                  <a14:compatExt spid="_x0000_s69680"/>
                </a:ext>
                <a:ext uri="{FF2B5EF4-FFF2-40B4-BE49-F238E27FC236}">
                  <a16:creationId xmlns:a16="http://schemas.microsoft.com/office/drawing/2014/main" id="{00000000-0008-0000-0000-00003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152</xdr:row>
          <xdr:rowOff>0</xdr:rowOff>
        </xdr:from>
        <xdr:to>
          <xdr:col>40</xdr:col>
          <xdr:colOff>152400</xdr:colOff>
          <xdr:row>154</xdr:row>
          <xdr:rowOff>152400</xdr:rowOff>
        </xdr:to>
        <xdr:sp macro="" textlink="">
          <xdr:nvSpPr>
            <xdr:cNvPr id="69681" name="Group Box 必15-3" hidden="1">
              <a:extLst>
                <a:ext uri="{63B3BB69-23CF-44E3-9099-C40C66FF867C}">
                  <a14:compatExt spid="_x0000_s69681"/>
                </a:ext>
                <a:ext uri="{FF2B5EF4-FFF2-40B4-BE49-F238E27FC236}">
                  <a16:creationId xmlns:a16="http://schemas.microsoft.com/office/drawing/2014/main" id="{00000000-0008-0000-0000-000031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157</xdr:row>
          <xdr:rowOff>0</xdr:rowOff>
        </xdr:from>
        <xdr:to>
          <xdr:col>40</xdr:col>
          <xdr:colOff>66675</xdr:colOff>
          <xdr:row>159</xdr:row>
          <xdr:rowOff>114299</xdr:rowOff>
        </xdr:to>
        <xdr:sp macro="" textlink="">
          <xdr:nvSpPr>
            <xdr:cNvPr id="69682" name="Group Box 必16-1" hidden="1">
              <a:extLst>
                <a:ext uri="{63B3BB69-23CF-44E3-9099-C40C66FF867C}">
                  <a14:compatExt spid="_x0000_s69682"/>
                </a:ext>
                <a:ext uri="{FF2B5EF4-FFF2-40B4-BE49-F238E27FC236}">
                  <a16:creationId xmlns:a16="http://schemas.microsoft.com/office/drawing/2014/main" id="{00000000-0008-0000-0000-000032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163</xdr:row>
          <xdr:rowOff>76200</xdr:rowOff>
        </xdr:from>
        <xdr:to>
          <xdr:col>40</xdr:col>
          <xdr:colOff>142875</xdr:colOff>
          <xdr:row>165</xdr:row>
          <xdr:rowOff>100853</xdr:rowOff>
        </xdr:to>
        <xdr:sp macro="" textlink="">
          <xdr:nvSpPr>
            <xdr:cNvPr id="69683" name="Group Box 必16-2" hidden="1">
              <a:extLst>
                <a:ext uri="{63B3BB69-23CF-44E3-9099-C40C66FF867C}">
                  <a14:compatExt spid="_x0000_s69683"/>
                </a:ext>
                <a:ext uri="{FF2B5EF4-FFF2-40B4-BE49-F238E27FC236}">
                  <a16:creationId xmlns:a16="http://schemas.microsoft.com/office/drawing/2014/main" id="{00000000-0008-0000-0000-000033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164</xdr:row>
          <xdr:rowOff>0</xdr:rowOff>
        </xdr:from>
        <xdr:to>
          <xdr:col>40</xdr:col>
          <xdr:colOff>142875</xdr:colOff>
          <xdr:row>165</xdr:row>
          <xdr:rowOff>148477</xdr:rowOff>
        </xdr:to>
        <xdr:sp macro="" textlink="">
          <xdr:nvSpPr>
            <xdr:cNvPr id="69684" name="Group Box 必16-3" hidden="1">
              <a:extLst>
                <a:ext uri="{63B3BB69-23CF-44E3-9099-C40C66FF867C}">
                  <a14:compatExt spid="_x0000_s69684"/>
                </a:ext>
                <a:ext uri="{FF2B5EF4-FFF2-40B4-BE49-F238E27FC236}">
                  <a16:creationId xmlns:a16="http://schemas.microsoft.com/office/drawing/2014/main" id="{00000000-0008-0000-0000-000034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180</xdr:row>
          <xdr:rowOff>0</xdr:rowOff>
        </xdr:from>
        <xdr:to>
          <xdr:col>41</xdr:col>
          <xdr:colOff>38100</xdr:colOff>
          <xdr:row>181</xdr:row>
          <xdr:rowOff>200024</xdr:rowOff>
        </xdr:to>
        <xdr:sp macro="" textlink="">
          <xdr:nvSpPr>
            <xdr:cNvPr id="69685" name="Group Box 必17-1" hidden="1">
              <a:extLst>
                <a:ext uri="{63B3BB69-23CF-44E3-9099-C40C66FF867C}">
                  <a14:compatExt spid="_x0000_s69685"/>
                </a:ext>
                <a:ext uri="{FF2B5EF4-FFF2-40B4-BE49-F238E27FC236}">
                  <a16:creationId xmlns:a16="http://schemas.microsoft.com/office/drawing/2014/main" id="{00000000-0008-0000-0000-000035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180</xdr:row>
          <xdr:rowOff>0</xdr:rowOff>
        </xdr:from>
        <xdr:to>
          <xdr:col>40</xdr:col>
          <xdr:colOff>133350</xdr:colOff>
          <xdr:row>181</xdr:row>
          <xdr:rowOff>171449</xdr:rowOff>
        </xdr:to>
        <xdr:sp macro="" textlink="">
          <xdr:nvSpPr>
            <xdr:cNvPr id="69686" name="Group Box 必17-2" hidden="1">
              <a:extLst>
                <a:ext uri="{63B3BB69-23CF-44E3-9099-C40C66FF867C}">
                  <a14:compatExt spid="_x0000_s69686"/>
                </a:ext>
                <a:ext uri="{FF2B5EF4-FFF2-40B4-BE49-F238E27FC236}">
                  <a16:creationId xmlns:a16="http://schemas.microsoft.com/office/drawing/2014/main" id="{00000000-0008-0000-0000-000036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180</xdr:row>
          <xdr:rowOff>0</xdr:rowOff>
        </xdr:from>
        <xdr:to>
          <xdr:col>40</xdr:col>
          <xdr:colOff>133350</xdr:colOff>
          <xdr:row>181</xdr:row>
          <xdr:rowOff>190499</xdr:rowOff>
        </xdr:to>
        <xdr:sp macro="" textlink="">
          <xdr:nvSpPr>
            <xdr:cNvPr id="69687" name="Group Box 必17-3" hidden="1">
              <a:extLst>
                <a:ext uri="{63B3BB69-23CF-44E3-9099-C40C66FF867C}">
                  <a14:compatExt spid="_x0000_s69687"/>
                </a:ext>
                <a:ext uri="{FF2B5EF4-FFF2-40B4-BE49-F238E27FC236}">
                  <a16:creationId xmlns:a16="http://schemas.microsoft.com/office/drawing/2014/main" id="{00000000-0008-0000-0000-000037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180</xdr:row>
          <xdr:rowOff>0</xdr:rowOff>
        </xdr:from>
        <xdr:to>
          <xdr:col>41</xdr:col>
          <xdr:colOff>47625</xdr:colOff>
          <xdr:row>181</xdr:row>
          <xdr:rowOff>142874</xdr:rowOff>
        </xdr:to>
        <xdr:sp macro="" textlink="">
          <xdr:nvSpPr>
            <xdr:cNvPr id="69688" name="Group Box 選25-1" hidden="1">
              <a:extLst>
                <a:ext uri="{63B3BB69-23CF-44E3-9099-C40C66FF867C}">
                  <a14:compatExt spid="_x0000_s69688"/>
                </a:ext>
                <a:ext uri="{FF2B5EF4-FFF2-40B4-BE49-F238E27FC236}">
                  <a16:creationId xmlns:a16="http://schemas.microsoft.com/office/drawing/2014/main" id="{00000000-0008-0000-0000-00003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180</xdr:row>
          <xdr:rowOff>0</xdr:rowOff>
        </xdr:from>
        <xdr:to>
          <xdr:col>40</xdr:col>
          <xdr:colOff>104775</xdr:colOff>
          <xdr:row>181</xdr:row>
          <xdr:rowOff>180974</xdr:rowOff>
        </xdr:to>
        <xdr:sp macro="" textlink="">
          <xdr:nvSpPr>
            <xdr:cNvPr id="69689" name="Group Box 選25-2" hidden="1">
              <a:extLst>
                <a:ext uri="{63B3BB69-23CF-44E3-9099-C40C66FF867C}">
                  <a14:compatExt spid="_x0000_s69689"/>
                </a:ext>
                <a:ext uri="{FF2B5EF4-FFF2-40B4-BE49-F238E27FC236}">
                  <a16:creationId xmlns:a16="http://schemas.microsoft.com/office/drawing/2014/main" id="{00000000-0008-0000-0000-00003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180</xdr:row>
          <xdr:rowOff>0</xdr:rowOff>
        </xdr:from>
        <xdr:to>
          <xdr:col>40</xdr:col>
          <xdr:colOff>85725</xdr:colOff>
          <xdr:row>181</xdr:row>
          <xdr:rowOff>219074</xdr:rowOff>
        </xdr:to>
        <xdr:sp macro="" textlink="">
          <xdr:nvSpPr>
            <xdr:cNvPr id="69690" name="Group Box 選25-3" hidden="1">
              <a:extLst>
                <a:ext uri="{63B3BB69-23CF-44E3-9099-C40C66FF867C}">
                  <a14:compatExt spid="_x0000_s69690"/>
                </a:ext>
                <a:ext uri="{FF2B5EF4-FFF2-40B4-BE49-F238E27FC236}">
                  <a16:creationId xmlns:a16="http://schemas.microsoft.com/office/drawing/2014/main" id="{00000000-0008-0000-0000-00003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181</xdr:row>
          <xdr:rowOff>0</xdr:rowOff>
        </xdr:from>
        <xdr:to>
          <xdr:col>40</xdr:col>
          <xdr:colOff>57150</xdr:colOff>
          <xdr:row>181</xdr:row>
          <xdr:rowOff>285750</xdr:rowOff>
        </xdr:to>
        <xdr:sp macro="" textlink="">
          <xdr:nvSpPr>
            <xdr:cNvPr id="69691" name="Group Box 選26-1" hidden="1">
              <a:extLst>
                <a:ext uri="{63B3BB69-23CF-44E3-9099-C40C66FF867C}">
                  <a14:compatExt spid="_x0000_s69691"/>
                </a:ext>
                <a:ext uri="{FF2B5EF4-FFF2-40B4-BE49-F238E27FC236}">
                  <a16:creationId xmlns:a16="http://schemas.microsoft.com/office/drawing/2014/main" id="{00000000-0008-0000-0000-00003B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161925</xdr:colOff>
          <xdr:row>181</xdr:row>
          <xdr:rowOff>0</xdr:rowOff>
        </xdr:from>
        <xdr:to>
          <xdr:col>40</xdr:col>
          <xdr:colOff>104775</xdr:colOff>
          <xdr:row>181</xdr:row>
          <xdr:rowOff>323850</xdr:rowOff>
        </xdr:to>
        <xdr:sp macro="" textlink="">
          <xdr:nvSpPr>
            <xdr:cNvPr id="69692" name="Group Box 選26-2" hidden="1">
              <a:extLst>
                <a:ext uri="{63B3BB69-23CF-44E3-9099-C40C66FF867C}">
                  <a14:compatExt spid="_x0000_s69692"/>
                </a:ext>
                <a:ext uri="{FF2B5EF4-FFF2-40B4-BE49-F238E27FC236}">
                  <a16:creationId xmlns:a16="http://schemas.microsoft.com/office/drawing/2014/main" id="{00000000-0008-0000-0000-00003C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181</xdr:row>
          <xdr:rowOff>0</xdr:rowOff>
        </xdr:from>
        <xdr:to>
          <xdr:col>40</xdr:col>
          <xdr:colOff>123825</xdr:colOff>
          <xdr:row>181</xdr:row>
          <xdr:rowOff>333375</xdr:rowOff>
        </xdr:to>
        <xdr:sp macro="" textlink="">
          <xdr:nvSpPr>
            <xdr:cNvPr id="69693" name="Group Box 選26-3" hidden="1">
              <a:extLst>
                <a:ext uri="{63B3BB69-23CF-44E3-9099-C40C66FF867C}">
                  <a14:compatExt spid="_x0000_s69693"/>
                </a:ext>
                <a:ext uri="{FF2B5EF4-FFF2-40B4-BE49-F238E27FC236}">
                  <a16:creationId xmlns:a16="http://schemas.microsoft.com/office/drawing/2014/main" id="{00000000-0008-0000-0000-00003D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181</xdr:row>
          <xdr:rowOff>0</xdr:rowOff>
        </xdr:from>
        <xdr:to>
          <xdr:col>40</xdr:col>
          <xdr:colOff>57150</xdr:colOff>
          <xdr:row>182</xdr:row>
          <xdr:rowOff>0</xdr:rowOff>
        </xdr:to>
        <xdr:sp macro="" textlink="">
          <xdr:nvSpPr>
            <xdr:cNvPr id="69694" name="Group Box 選27-1" hidden="1">
              <a:extLst>
                <a:ext uri="{63B3BB69-23CF-44E3-9099-C40C66FF867C}">
                  <a14:compatExt spid="_x0000_s69694"/>
                </a:ext>
                <a:ext uri="{FF2B5EF4-FFF2-40B4-BE49-F238E27FC236}">
                  <a16:creationId xmlns:a16="http://schemas.microsoft.com/office/drawing/2014/main" id="{00000000-0008-0000-0000-00003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181</xdr:row>
          <xdr:rowOff>0</xdr:rowOff>
        </xdr:from>
        <xdr:to>
          <xdr:col>40</xdr:col>
          <xdr:colOff>142875</xdr:colOff>
          <xdr:row>182</xdr:row>
          <xdr:rowOff>38100</xdr:rowOff>
        </xdr:to>
        <xdr:sp macro="" textlink="">
          <xdr:nvSpPr>
            <xdr:cNvPr id="69695" name="Group Box 選27-2" hidden="1">
              <a:extLst>
                <a:ext uri="{63B3BB69-23CF-44E3-9099-C40C66FF867C}">
                  <a14:compatExt spid="_x0000_s69695"/>
                </a:ext>
                <a:ext uri="{FF2B5EF4-FFF2-40B4-BE49-F238E27FC236}">
                  <a16:creationId xmlns:a16="http://schemas.microsoft.com/office/drawing/2014/main" id="{00000000-0008-0000-0000-00003F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181</xdr:row>
          <xdr:rowOff>0</xdr:rowOff>
        </xdr:from>
        <xdr:to>
          <xdr:col>40</xdr:col>
          <xdr:colOff>171450</xdr:colOff>
          <xdr:row>181</xdr:row>
          <xdr:rowOff>342900</xdr:rowOff>
        </xdr:to>
        <xdr:sp macro="" textlink="">
          <xdr:nvSpPr>
            <xdr:cNvPr id="69696" name="Group Box 選27-3" hidden="1">
              <a:extLst>
                <a:ext uri="{63B3BB69-23CF-44E3-9099-C40C66FF867C}">
                  <a14:compatExt spid="_x0000_s69696"/>
                </a:ext>
                <a:ext uri="{FF2B5EF4-FFF2-40B4-BE49-F238E27FC236}">
                  <a16:creationId xmlns:a16="http://schemas.microsoft.com/office/drawing/2014/main" id="{00000000-0008-0000-0000-00004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0</xdr:rowOff>
        </xdr:from>
        <xdr:to>
          <xdr:col>4</xdr:col>
          <xdr:colOff>0</xdr:colOff>
          <xdr:row>43</xdr:row>
          <xdr:rowOff>0</xdr:rowOff>
        </xdr:to>
        <xdr:sp macro="" textlink="">
          <xdr:nvSpPr>
            <xdr:cNvPr id="69760" name="Check Box 1152" hidden="1">
              <a:extLst>
                <a:ext uri="{63B3BB69-23CF-44E3-9099-C40C66FF867C}">
                  <a14:compatExt spid="_x0000_s69760"/>
                </a:ext>
                <a:ext uri="{FF2B5EF4-FFF2-40B4-BE49-F238E27FC236}">
                  <a16:creationId xmlns:a16="http://schemas.microsoft.com/office/drawing/2014/main" id="{00000000-0008-0000-0000-000080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41</xdr:row>
          <xdr:rowOff>9525</xdr:rowOff>
        </xdr:from>
        <xdr:to>
          <xdr:col>12</xdr:col>
          <xdr:colOff>200025</xdr:colOff>
          <xdr:row>43</xdr:row>
          <xdr:rowOff>38099</xdr:rowOff>
        </xdr:to>
        <xdr:sp macro="" textlink="">
          <xdr:nvSpPr>
            <xdr:cNvPr id="69768" name="Option Button 1160" hidden="1">
              <a:extLst>
                <a:ext uri="{63B3BB69-23CF-44E3-9099-C40C66FF867C}">
                  <a14:compatExt spid="_x0000_s69768"/>
                </a:ext>
                <a:ext uri="{FF2B5EF4-FFF2-40B4-BE49-F238E27FC236}">
                  <a16:creationId xmlns:a16="http://schemas.microsoft.com/office/drawing/2014/main" id="{00000000-0008-0000-0000-000088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70</xdr:row>
          <xdr:rowOff>0</xdr:rowOff>
        </xdr:from>
        <xdr:to>
          <xdr:col>4</xdr:col>
          <xdr:colOff>0</xdr:colOff>
          <xdr:row>71</xdr:row>
          <xdr:rowOff>0</xdr:rowOff>
        </xdr:to>
        <xdr:sp macro="" textlink="">
          <xdr:nvSpPr>
            <xdr:cNvPr id="69769" name="Check Box 1161" hidden="1">
              <a:extLst>
                <a:ext uri="{63B3BB69-23CF-44E3-9099-C40C66FF867C}">
                  <a14:compatExt spid="_x0000_s69769"/>
                </a:ext>
                <a:ext uri="{FF2B5EF4-FFF2-40B4-BE49-F238E27FC236}">
                  <a16:creationId xmlns:a16="http://schemas.microsoft.com/office/drawing/2014/main" id="{00000000-0008-0000-0000-000089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69</xdr:row>
          <xdr:rowOff>9525</xdr:rowOff>
        </xdr:from>
        <xdr:to>
          <xdr:col>13</xdr:col>
          <xdr:colOff>0</xdr:colOff>
          <xdr:row>71</xdr:row>
          <xdr:rowOff>38100</xdr:rowOff>
        </xdr:to>
        <xdr:sp macro="" textlink="">
          <xdr:nvSpPr>
            <xdr:cNvPr id="69774" name="Option Button 1166" hidden="1">
              <a:extLst>
                <a:ext uri="{63B3BB69-23CF-44E3-9099-C40C66FF867C}">
                  <a14:compatExt spid="_x0000_s69774"/>
                </a:ext>
                <a:ext uri="{FF2B5EF4-FFF2-40B4-BE49-F238E27FC236}">
                  <a16:creationId xmlns:a16="http://schemas.microsoft.com/office/drawing/2014/main" id="{00000000-0008-0000-0000-00008E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98</xdr:row>
          <xdr:rowOff>0</xdr:rowOff>
        </xdr:from>
        <xdr:to>
          <xdr:col>4</xdr:col>
          <xdr:colOff>0</xdr:colOff>
          <xdr:row>99</xdr:row>
          <xdr:rowOff>0</xdr:rowOff>
        </xdr:to>
        <xdr:sp macro="" textlink="">
          <xdr:nvSpPr>
            <xdr:cNvPr id="69829" name="Check Box 1221" hidden="1">
              <a:extLst>
                <a:ext uri="{63B3BB69-23CF-44E3-9099-C40C66FF867C}">
                  <a14:compatExt spid="_x0000_s69829"/>
                </a:ext>
                <a:ext uri="{FF2B5EF4-FFF2-40B4-BE49-F238E27FC236}">
                  <a16:creationId xmlns:a16="http://schemas.microsoft.com/office/drawing/2014/main" id="{00000000-0008-0000-0000-0000C5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97</xdr:row>
          <xdr:rowOff>9525</xdr:rowOff>
        </xdr:from>
        <xdr:to>
          <xdr:col>12</xdr:col>
          <xdr:colOff>209550</xdr:colOff>
          <xdr:row>99</xdr:row>
          <xdr:rowOff>38099</xdr:rowOff>
        </xdr:to>
        <xdr:sp macro="" textlink="">
          <xdr:nvSpPr>
            <xdr:cNvPr id="69834" name="Option Button 1226" hidden="1">
              <a:extLst>
                <a:ext uri="{63B3BB69-23CF-44E3-9099-C40C66FF867C}">
                  <a14:compatExt spid="_x0000_s69834"/>
                </a:ext>
                <a:ext uri="{FF2B5EF4-FFF2-40B4-BE49-F238E27FC236}">
                  <a16:creationId xmlns:a16="http://schemas.microsoft.com/office/drawing/2014/main" id="{00000000-0008-0000-0000-0000CA1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130</xdr:row>
          <xdr:rowOff>0</xdr:rowOff>
        </xdr:from>
        <xdr:to>
          <xdr:col>4</xdr:col>
          <xdr:colOff>0</xdr:colOff>
          <xdr:row>131</xdr:row>
          <xdr:rowOff>0</xdr:rowOff>
        </xdr:to>
        <xdr:sp macro="" textlink="">
          <xdr:nvSpPr>
            <xdr:cNvPr id="69929" name="Check Box 1321" hidden="1">
              <a:extLst>
                <a:ext uri="{63B3BB69-23CF-44E3-9099-C40C66FF867C}">
                  <a14:compatExt spid="_x0000_s69929"/>
                </a:ext>
                <a:ext uri="{FF2B5EF4-FFF2-40B4-BE49-F238E27FC236}">
                  <a16:creationId xmlns:a16="http://schemas.microsoft.com/office/drawing/2014/main" id="{00000000-0008-0000-0000-000029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129</xdr:row>
          <xdr:rowOff>9525</xdr:rowOff>
        </xdr:from>
        <xdr:to>
          <xdr:col>12</xdr:col>
          <xdr:colOff>200025</xdr:colOff>
          <xdr:row>131</xdr:row>
          <xdr:rowOff>38100</xdr:rowOff>
        </xdr:to>
        <xdr:sp macro="" textlink="">
          <xdr:nvSpPr>
            <xdr:cNvPr id="69934" name="Option Button 1326" hidden="1">
              <a:extLst>
                <a:ext uri="{63B3BB69-23CF-44E3-9099-C40C66FF867C}">
                  <a14:compatExt spid="_x0000_s69934"/>
                </a:ext>
                <a:ext uri="{FF2B5EF4-FFF2-40B4-BE49-F238E27FC236}">
                  <a16:creationId xmlns:a16="http://schemas.microsoft.com/office/drawing/2014/main" id="{00000000-0008-0000-0000-00002E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152</xdr:row>
          <xdr:rowOff>0</xdr:rowOff>
        </xdr:from>
        <xdr:to>
          <xdr:col>12</xdr:col>
          <xdr:colOff>209550</xdr:colOff>
          <xdr:row>154</xdr:row>
          <xdr:rowOff>28575</xdr:rowOff>
        </xdr:to>
        <xdr:sp macro="" textlink="">
          <xdr:nvSpPr>
            <xdr:cNvPr id="69938" name="Option Button 1330" hidden="1">
              <a:extLst>
                <a:ext uri="{63B3BB69-23CF-44E3-9099-C40C66FF867C}">
                  <a14:compatExt spid="_x0000_s69938"/>
                </a:ext>
                <a:ext uri="{FF2B5EF4-FFF2-40B4-BE49-F238E27FC236}">
                  <a16:creationId xmlns:a16="http://schemas.microsoft.com/office/drawing/2014/main" id="{00000000-0008-0000-0000-000032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158</xdr:row>
          <xdr:rowOff>0</xdr:rowOff>
        </xdr:from>
        <xdr:to>
          <xdr:col>4</xdr:col>
          <xdr:colOff>0</xdr:colOff>
          <xdr:row>159</xdr:row>
          <xdr:rowOff>0</xdr:rowOff>
        </xdr:to>
        <xdr:sp macro="" textlink="">
          <xdr:nvSpPr>
            <xdr:cNvPr id="69953" name="Check Box 1345" hidden="1">
              <a:extLst>
                <a:ext uri="{63B3BB69-23CF-44E3-9099-C40C66FF867C}">
                  <a14:compatExt spid="_x0000_s69953"/>
                </a:ext>
                <a:ext uri="{FF2B5EF4-FFF2-40B4-BE49-F238E27FC236}">
                  <a16:creationId xmlns:a16="http://schemas.microsoft.com/office/drawing/2014/main" id="{00000000-0008-0000-0000-000041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157</xdr:row>
          <xdr:rowOff>9525</xdr:rowOff>
        </xdr:from>
        <xdr:to>
          <xdr:col>12</xdr:col>
          <xdr:colOff>209550</xdr:colOff>
          <xdr:row>159</xdr:row>
          <xdr:rowOff>38099</xdr:rowOff>
        </xdr:to>
        <xdr:sp macro="" textlink="">
          <xdr:nvSpPr>
            <xdr:cNvPr id="69958" name="Option Button 1350" hidden="1">
              <a:extLst>
                <a:ext uri="{63B3BB69-23CF-44E3-9099-C40C66FF867C}">
                  <a14:compatExt spid="_x0000_s69958"/>
                </a:ext>
                <a:ext uri="{FF2B5EF4-FFF2-40B4-BE49-F238E27FC236}">
                  <a16:creationId xmlns:a16="http://schemas.microsoft.com/office/drawing/2014/main" id="{00000000-0008-0000-0000-000046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9</xdr:row>
          <xdr:rowOff>142875</xdr:rowOff>
        </xdr:from>
        <xdr:to>
          <xdr:col>1</xdr:col>
          <xdr:colOff>180975</xdr:colOff>
          <xdr:row>9</xdr:row>
          <xdr:rowOff>514350</xdr:rowOff>
        </xdr:to>
        <xdr:sp macro="" textlink="">
          <xdr:nvSpPr>
            <xdr:cNvPr id="69983" name="Check Box 選1-0" hidden="1">
              <a:extLst>
                <a:ext uri="{63B3BB69-23CF-44E3-9099-C40C66FF867C}">
                  <a14:compatExt spid="_x0000_s69983"/>
                </a:ext>
                <a:ext uri="{FF2B5EF4-FFF2-40B4-BE49-F238E27FC236}">
                  <a16:creationId xmlns:a16="http://schemas.microsoft.com/office/drawing/2014/main" id="{00000000-0008-0000-0000-00005F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126</xdr:row>
          <xdr:rowOff>142875</xdr:rowOff>
        </xdr:from>
        <xdr:to>
          <xdr:col>1</xdr:col>
          <xdr:colOff>180975</xdr:colOff>
          <xdr:row>126</xdr:row>
          <xdr:rowOff>514350</xdr:rowOff>
        </xdr:to>
        <xdr:sp macro="" textlink="">
          <xdr:nvSpPr>
            <xdr:cNvPr id="69994" name="Check Box 1386" hidden="1">
              <a:extLst>
                <a:ext uri="{63B3BB69-23CF-44E3-9099-C40C66FF867C}">
                  <a14:compatExt spid="_x0000_s69994"/>
                </a:ext>
                <a:ext uri="{FF2B5EF4-FFF2-40B4-BE49-F238E27FC236}">
                  <a16:creationId xmlns:a16="http://schemas.microsoft.com/office/drawing/2014/main" id="{00000000-0008-0000-0000-00006A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154</xdr:row>
          <xdr:rowOff>142875</xdr:rowOff>
        </xdr:from>
        <xdr:to>
          <xdr:col>1</xdr:col>
          <xdr:colOff>180975</xdr:colOff>
          <xdr:row>154</xdr:row>
          <xdr:rowOff>514350</xdr:rowOff>
        </xdr:to>
        <xdr:sp macro="" textlink="">
          <xdr:nvSpPr>
            <xdr:cNvPr id="69998" name="Check Box 1390" hidden="1">
              <a:extLst>
                <a:ext uri="{63B3BB69-23CF-44E3-9099-C40C66FF867C}">
                  <a14:compatExt spid="_x0000_s69998"/>
                </a:ext>
                <a:ext uri="{FF2B5EF4-FFF2-40B4-BE49-F238E27FC236}">
                  <a16:creationId xmlns:a16="http://schemas.microsoft.com/office/drawing/2014/main" id="{00000000-0008-0000-0000-00006E1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303" Type="http://schemas.openxmlformats.org/officeDocument/2006/relationships/ctrlProp" Target="../ctrlProps/ctrlProp300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45" Type="http://schemas.openxmlformats.org/officeDocument/2006/relationships/ctrlProp" Target="../ctrlProps/ctrlProp342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26" Type="http://schemas.openxmlformats.org/officeDocument/2006/relationships/ctrlProp" Target="../ctrlProps/ctrlProp223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68" Type="http://schemas.openxmlformats.org/officeDocument/2006/relationships/ctrlProp" Target="../ctrlProps/ctrlProp265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35" Type="http://schemas.openxmlformats.org/officeDocument/2006/relationships/ctrlProp" Target="../ctrlProps/ctrlProp332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16" Type="http://schemas.openxmlformats.org/officeDocument/2006/relationships/ctrlProp" Target="../ctrlProps/ctrlProp213.xml"/><Relationship Id="rId237" Type="http://schemas.openxmlformats.org/officeDocument/2006/relationships/ctrlProp" Target="../ctrlProps/ctrlProp234.xml"/><Relationship Id="rId258" Type="http://schemas.openxmlformats.org/officeDocument/2006/relationships/ctrlProp" Target="../ctrlProps/ctrlProp255.xml"/><Relationship Id="rId279" Type="http://schemas.openxmlformats.org/officeDocument/2006/relationships/ctrlProp" Target="../ctrlProps/ctrlProp276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25" Type="http://schemas.openxmlformats.org/officeDocument/2006/relationships/ctrlProp" Target="../ctrlProps/ctrlProp322.xml"/><Relationship Id="rId346" Type="http://schemas.openxmlformats.org/officeDocument/2006/relationships/ctrlProp" Target="../ctrlProps/ctrlProp343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27" Type="http://schemas.openxmlformats.org/officeDocument/2006/relationships/ctrlProp" Target="../ctrlProps/ctrlProp224.xml"/><Relationship Id="rId248" Type="http://schemas.openxmlformats.org/officeDocument/2006/relationships/ctrlProp" Target="../ctrlProps/ctrlProp245.xml"/><Relationship Id="rId269" Type="http://schemas.openxmlformats.org/officeDocument/2006/relationships/ctrlProp" Target="../ctrlProps/ctrlProp266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15" Type="http://schemas.openxmlformats.org/officeDocument/2006/relationships/ctrlProp" Target="../ctrlProps/ctrlProp312.xml"/><Relationship Id="rId336" Type="http://schemas.openxmlformats.org/officeDocument/2006/relationships/ctrlProp" Target="../ctrlProps/ctrlProp333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217" Type="http://schemas.openxmlformats.org/officeDocument/2006/relationships/ctrlProp" Target="../ctrlProps/ctrlProp214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26" Type="http://schemas.openxmlformats.org/officeDocument/2006/relationships/ctrlProp" Target="../ctrlProps/ctrlProp323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28" Type="http://schemas.openxmlformats.org/officeDocument/2006/relationships/ctrlProp" Target="../ctrlProps/ctrlProp225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281" Type="http://schemas.openxmlformats.org/officeDocument/2006/relationships/ctrlProp" Target="../ctrlProps/ctrlProp278.xml"/><Relationship Id="rId316" Type="http://schemas.openxmlformats.org/officeDocument/2006/relationships/ctrlProp" Target="../ctrlProps/ctrlProp313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71" Type="http://schemas.openxmlformats.org/officeDocument/2006/relationships/ctrlProp" Target="../ctrlProps/ctrlProp268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24" Type="http://schemas.openxmlformats.org/officeDocument/2006/relationships/ctrlProp" Target="../ctrlProps/ctrlProp21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240" Type="http://schemas.openxmlformats.org/officeDocument/2006/relationships/ctrlProp" Target="../ctrlProps/ctrlProp237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17" Type="http://schemas.openxmlformats.org/officeDocument/2006/relationships/ctrlProp" Target="../ctrlProps/ctrlProp314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219" Type="http://schemas.openxmlformats.org/officeDocument/2006/relationships/ctrlProp" Target="../ctrlProps/ctrlProp216.xml"/><Relationship Id="rId230" Type="http://schemas.openxmlformats.org/officeDocument/2006/relationships/ctrlProp" Target="../ctrlProps/ctrlProp227.xml"/><Relationship Id="rId251" Type="http://schemas.openxmlformats.org/officeDocument/2006/relationships/ctrlProp" Target="../ctrlProps/ctrlProp248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28" Type="http://schemas.openxmlformats.org/officeDocument/2006/relationships/ctrlProp" Target="../ctrlProps/ctrlProp325.xml"/><Relationship Id="rId349" Type="http://schemas.openxmlformats.org/officeDocument/2006/relationships/ctrlProp" Target="../ctrlProps/ctrlProp34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0" Type="http://schemas.openxmlformats.org/officeDocument/2006/relationships/ctrlProp" Target="../ctrlProps/ctrlProp217.xml"/><Relationship Id="rId225" Type="http://schemas.openxmlformats.org/officeDocument/2006/relationships/ctrlProp" Target="../ctrlProps/ctrlProp222.xml"/><Relationship Id="rId241" Type="http://schemas.openxmlformats.org/officeDocument/2006/relationships/ctrlProp" Target="../ctrlProps/ctrlProp238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313" Type="http://schemas.openxmlformats.org/officeDocument/2006/relationships/ctrlProp" Target="../ctrlProps/ctrlProp310.xml"/><Relationship Id="rId318" Type="http://schemas.openxmlformats.org/officeDocument/2006/relationships/ctrlProp" Target="../ctrlProps/ctrlProp315.xml"/><Relationship Id="rId339" Type="http://schemas.openxmlformats.org/officeDocument/2006/relationships/ctrlProp" Target="../ctrlProps/ctrlProp336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334" Type="http://schemas.openxmlformats.org/officeDocument/2006/relationships/ctrlProp" Target="../ctrlProps/ctrlProp33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329" Type="http://schemas.openxmlformats.org/officeDocument/2006/relationships/ctrlProp" Target="../ctrlProps/ctrlProp326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19" Type="http://schemas.openxmlformats.org/officeDocument/2006/relationships/ctrlProp" Target="../ctrlProps/ctrlProp316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330" Type="http://schemas.openxmlformats.org/officeDocument/2006/relationships/ctrlProp" Target="../ctrlProps/ctrlProp327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320" Type="http://schemas.openxmlformats.org/officeDocument/2006/relationships/ctrlProp" Target="../ctrlProps/ctrlProp317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341" Type="http://schemas.openxmlformats.org/officeDocument/2006/relationships/ctrlProp" Target="../ctrlProps/ctrlProp338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310" Type="http://schemas.openxmlformats.org/officeDocument/2006/relationships/ctrlProp" Target="../ctrlProps/ctrlProp307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331" Type="http://schemas.openxmlformats.org/officeDocument/2006/relationships/ctrlProp" Target="../ctrlProps/ctrlProp328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42" Type="http://schemas.openxmlformats.org/officeDocument/2006/relationships/ctrlProp" Target="../ctrlProps/ctrlProp339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32" Type="http://schemas.openxmlformats.org/officeDocument/2006/relationships/ctrlProp" Target="../ctrlProps/ctrlProp329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Relationship Id="rId40" Type="http://schemas.openxmlformats.org/officeDocument/2006/relationships/ctrlProp" Target="../ctrlProps/ctrlProp37.xml"/><Relationship Id="rId115" Type="http://schemas.openxmlformats.org/officeDocument/2006/relationships/ctrlProp" Target="../ctrlProps/ctrlProp112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22" Type="http://schemas.openxmlformats.org/officeDocument/2006/relationships/ctrlProp" Target="../ctrlProps/ctrlProp319.xml"/><Relationship Id="rId343" Type="http://schemas.openxmlformats.org/officeDocument/2006/relationships/ctrlProp" Target="../ctrlProps/ctrlProp340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2:AV184"/>
  <sheetViews>
    <sheetView showGridLines="0" tabSelected="1" topLeftCell="A154" zoomScale="85" zoomScaleNormal="85" zoomScaleSheetLayoutView="100" workbookViewId="0">
      <selection activeCell="H163" sqref="H163"/>
    </sheetView>
  </sheetViews>
  <sheetFormatPr defaultRowHeight="13.5" x14ac:dyDescent="0.15"/>
  <cols>
    <col min="1" max="1" width="3.625" style="4" customWidth="1"/>
    <col min="2" max="5" width="2.625" style="4" customWidth="1"/>
    <col min="6" max="7" width="0.625" style="4" customWidth="1"/>
    <col min="8" max="8" width="26.375" style="4" customWidth="1"/>
    <col min="9" max="9" width="0.625" style="4" customWidth="1"/>
    <col min="10" max="11" width="2.625" style="4" customWidth="1"/>
    <col min="12" max="12" width="3" style="4" customWidth="1"/>
    <col min="13" max="13" width="2.875" style="4" customWidth="1"/>
    <col min="14" max="15" width="2.625" style="4" customWidth="1"/>
    <col min="16" max="16" width="0.625" style="4" customWidth="1"/>
    <col min="17" max="18" width="2.625" style="4" customWidth="1"/>
    <col min="19" max="20" width="2.875" style="4" customWidth="1"/>
    <col min="21" max="22" width="2.625" style="4" customWidth="1"/>
    <col min="23" max="23" width="0.625" style="4" customWidth="1"/>
    <col min="24" max="25" width="2.625" style="4" customWidth="1"/>
    <col min="26" max="27" width="2.875" style="4" customWidth="1"/>
    <col min="28" max="29" width="2.625" style="4" customWidth="1"/>
    <col min="30" max="30" width="0.625" style="4" customWidth="1"/>
    <col min="31" max="32" width="2.625" style="4" customWidth="1"/>
    <col min="33" max="34" width="2.875" style="4" customWidth="1"/>
    <col min="35" max="36" width="2.625" style="4" customWidth="1"/>
    <col min="37" max="37" width="0.5" style="4" customWidth="1"/>
    <col min="38" max="38" width="0.625" style="4" customWidth="1"/>
    <col min="39" max="44" width="2.625" style="4" customWidth="1"/>
    <col min="45" max="45" width="0.625" style="4" customWidth="1"/>
    <col min="46" max="80" width="2.625" style="4" customWidth="1"/>
    <col min="81" max="16384" width="9" style="4"/>
  </cols>
  <sheetData>
    <row r="2" spans="1:46" ht="31.5" x14ac:dyDescent="0.15">
      <c r="A2" s="139" t="s">
        <v>697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1"/>
      <c r="AT2" s="5"/>
    </row>
    <row r="4" spans="1:46" ht="27.75" customHeight="1" x14ac:dyDescent="0.15">
      <c r="A4" s="73"/>
      <c r="B4" s="6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6" spans="1:46" ht="27.75" x14ac:dyDescent="0.15">
      <c r="B6" s="8" t="s">
        <v>448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8" spans="1:46" x14ac:dyDescent="0.15">
      <c r="B8" s="39" t="s">
        <v>0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</row>
    <row r="9" spans="1:46" ht="3.75" customHeight="1" x14ac:dyDescent="0.15"/>
    <row r="10" spans="1:46" ht="49.5" customHeight="1" x14ac:dyDescent="0.15">
      <c r="A10" s="68"/>
      <c r="B10" s="120" t="s">
        <v>443</v>
      </c>
      <c r="C10" s="120"/>
      <c r="D10" s="120"/>
      <c r="E10" s="120"/>
      <c r="F10" s="40"/>
      <c r="G10" s="114" t="s">
        <v>212</v>
      </c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6"/>
    </row>
    <row r="11" spans="1:46" ht="15" customHeight="1" x14ac:dyDescent="0.15">
      <c r="B11" s="40"/>
      <c r="C11" s="40"/>
      <c r="D11" s="40"/>
      <c r="E11" s="40"/>
      <c r="F11" s="4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46" ht="15" customHeight="1" x14ac:dyDescent="0.15">
      <c r="B12" s="41"/>
      <c r="C12" s="91" t="s">
        <v>411</v>
      </c>
      <c r="D12" s="91"/>
      <c r="E12" s="91"/>
      <c r="F12" s="40"/>
      <c r="H12" s="42"/>
      <c r="I12" s="42"/>
      <c r="J12" s="95" t="s">
        <v>72</v>
      </c>
      <c r="K12" s="95"/>
      <c r="L12" s="95"/>
      <c r="M12" s="95"/>
      <c r="N12" s="95"/>
      <c r="O12" s="95"/>
      <c r="P12" s="42"/>
      <c r="Q12" s="95" t="s">
        <v>71</v>
      </c>
      <c r="R12" s="95"/>
      <c r="S12" s="95"/>
      <c r="T12" s="95"/>
      <c r="U12" s="95"/>
      <c r="V12" s="95"/>
      <c r="W12" s="42"/>
      <c r="X12" s="95" t="s">
        <v>70</v>
      </c>
      <c r="Y12" s="95"/>
      <c r="Z12" s="95"/>
      <c r="AA12" s="95"/>
      <c r="AB12" s="95"/>
      <c r="AC12" s="95"/>
      <c r="AD12" s="42"/>
      <c r="AE12" s="95" t="s">
        <v>76</v>
      </c>
      <c r="AF12" s="95"/>
      <c r="AG12" s="95"/>
      <c r="AH12" s="95"/>
      <c r="AI12" s="95"/>
      <c r="AJ12" s="95"/>
      <c r="AK12" s="42"/>
      <c r="AL12" s="42"/>
      <c r="AN12" s="42"/>
      <c r="AO12" s="42"/>
      <c r="AP12" s="42"/>
      <c r="AQ12" s="42"/>
      <c r="AR12" s="142"/>
      <c r="AS12" s="142"/>
      <c r="AT12" s="142"/>
    </row>
    <row r="13" spans="1:46" ht="3.75" customHeight="1" x14ac:dyDescent="0.15">
      <c r="B13" s="41"/>
      <c r="C13" s="41"/>
      <c r="D13" s="41"/>
      <c r="E13" s="41"/>
      <c r="F13" s="3"/>
    </row>
    <row r="14" spans="1:46" ht="13.5" customHeight="1" x14ac:dyDescent="0.15">
      <c r="B14" s="41"/>
      <c r="C14" s="43"/>
      <c r="D14" s="43"/>
      <c r="E14" s="43"/>
      <c r="F14" s="3"/>
      <c r="H14" s="44" t="s">
        <v>205</v>
      </c>
      <c r="I14" s="9"/>
      <c r="J14" s="45"/>
      <c r="K14" s="46"/>
      <c r="L14" s="46"/>
      <c r="M14" s="46"/>
      <c r="N14" s="46"/>
      <c r="O14" s="47"/>
      <c r="P14" s="9"/>
      <c r="Q14" s="45"/>
      <c r="R14" s="46"/>
      <c r="S14" s="46"/>
      <c r="T14" s="46"/>
      <c r="U14" s="46"/>
      <c r="V14" s="47"/>
      <c r="W14" s="9"/>
      <c r="X14" s="45"/>
      <c r="Y14" s="46"/>
      <c r="Z14" s="46"/>
      <c r="AA14" s="46"/>
      <c r="AB14" s="46"/>
      <c r="AC14" s="47"/>
      <c r="AE14" s="48"/>
      <c r="AF14" s="49"/>
      <c r="AG14" s="49"/>
      <c r="AH14" s="49"/>
      <c r="AI14" s="49"/>
      <c r="AJ14" s="50"/>
    </row>
    <row r="15" spans="1:46" ht="13.5" customHeight="1" x14ac:dyDescent="0.15">
      <c r="B15" s="41"/>
      <c r="C15" s="41"/>
      <c r="D15" s="41"/>
      <c r="E15" s="41"/>
      <c r="F15" s="3"/>
      <c r="H15" s="9"/>
      <c r="I15" s="9"/>
      <c r="J15" s="105" t="s">
        <v>413</v>
      </c>
      <c r="K15" s="106"/>
      <c r="L15" s="106"/>
      <c r="M15" s="106"/>
      <c r="N15" s="106"/>
      <c r="O15" s="107"/>
      <c r="P15" s="9"/>
      <c r="Q15" s="105" t="s">
        <v>213</v>
      </c>
      <c r="R15" s="106"/>
      <c r="S15" s="106"/>
      <c r="T15" s="106"/>
      <c r="U15" s="106"/>
      <c r="V15" s="107"/>
      <c r="W15" s="9"/>
      <c r="X15" s="105" t="s">
        <v>214</v>
      </c>
      <c r="Y15" s="106"/>
      <c r="Z15" s="106"/>
      <c r="AA15" s="106"/>
      <c r="AB15" s="106"/>
      <c r="AC15" s="107"/>
      <c r="AE15" s="105" t="s">
        <v>1</v>
      </c>
      <c r="AF15" s="106"/>
      <c r="AG15" s="106"/>
      <c r="AH15" s="106"/>
      <c r="AI15" s="106"/>
      <c r="AJ15" s="107"/>
      <c r="AM15" s="143"/>
      <c r="AN15" s="143"/>
      <c r="AO15" s="143"/>
      <c r="AP15" s="143"/>
      <c r="AQ15" s="143"/>
      <c r="AR15" s="143"/>
    </row>
    <row r="16" spans="1:46" ht="13.5" customHeight="1" x14ac:dyDescent="0.15">
      <c r="B16" s="41"/>
      <c r="C16" s="41"/>
      <c r="D16" s="41"/>
      <c r="E16" s="41"/>
      <c r="F16" s="3"/>
      <c r="H16" s="9"/>
      <c r="I16" s="9"/>
      <c r="J16" s="108"/>
      <c r="K16" s="109"/>
      <c r="L16" s="109"/>
      <c r="M16" s="109"/>
      <c r="N16" s="109"/>
      <c r="O16" s="110"/>
      <c r="P16" s="9"/>
      <c r="Q16" s="108"/>
      <c r="R16" s="109"/>
      <c r="S16" s="109"/>
      <c r="T16" s="109"/>
      <c r="U16" s="109"/>
      <c r="V16" s="110"/>
      <c r="W16" s="9"/>
      <c r="X16" s="108"/>
      <c r="Y16" s="109"/>
      <c r="Z16" s="109"/>
      <c r="AA16" s="109"/>
      <c r="AB16" s="109"/>
      <c r="AC16" s="110"/>
      <c r="AE16" s="108"/>
      <c r="AF16" s="109"/>
      <c r="AG16" s="109"/>
      <c r="AH16" s="109"/>
      <c r="AI16" s="109"/>
      <c r="AJ16" s="110"/>
      <c r="AM16" s="143"/>
      <c r="AN16" s="143"/>
      <c r="AO16" s="143"/>
      <c r="AP16" s="143"/>
      <c r="AQ16" s="143"/>
      <c r="AR16" s="143"/>
    </row>
    <row r="17" spans="2:48" ht="13.5" customHeight="1" x14ac:dyDescent="0.15">
      <c r="B17" s="41"/>
      <c r="C17" s="41"/>
      <c r="D17" s="41"/>
      <c r="E17" s="41"/>
      <c r="F17" s="3"/>
      <c r="H17" s="9"/>
      <c r="I17" s="9"/>
      <c r="J17" s="108"/>
      <c r="K17" s="109"/>
      <c r="L17" s="109"/>
      <c r="M17" s="109"/>
      <c r="N17" s="109"/>
      <c r="O17" s="110"/>
      <c r="P17" s="9"/>
      <c r="Q17" s="108"/>
      <c r="R17" s="109"/>
      <c r="S17" s="109"/>
      <c r="T17" s="109"/>
      <c r="U17" s="109"/>
      <c r="V17" s="110"/>
      <c r="W17" s="9"/>
      <c r="X17" s="108"/>
      <c r="Y17" s="109"/>
      <c r="Z17" s="109"/>
      <c r="AA17" s="109"/>
      <c r="AB17" s="109"/>
      <c r="AC17" s="110"/>
      <c r="AE17" s="108"/>
      <c r="AF17" s="109"/>
      <c r="AG17" s="109"/>
      <c r="AH17" s="109"/>
      <c r="AI17" s="109"/>
      <c r="AJ17" s="110"/>
      <c r="AM17" s="143"/>
      <c r="AN17" s="143"/>
      <c r="AO17" s="143"/>
      <c r="AP17" s="143"/>
      <c r="AQ17" s="143"/>
      <c r="AR17" s="143"/>
    </row>
    <row r="18" spans="2:48" ht="13.5" customHeight="1" x14ac:dyDescent="0.15">
      <c r="B18" s="41"/>
      <c r="C18" s="41"/>
      <c r="D18" s="41"/>
      <c r="E18" s="41"/>
      <c r="F18" s="3"/>
      <c r="H18" s="9"/>
      <c r="I18" s="9"/>
      <c r="J18" s="108"/>
      <c r="K18" s="109"/>
      <c r="L18" s="109"/>
      <c r="M18" s="109"/>
      <c r="N18" s="109"/>
      <c r="O18" s="110"/>
      <c r="P18" s="9"/>
      <c r="Q18" s="108"/>
      <c r="R18" s="109"/>
      <c r="S18" s="109"/>
      <c r="T18" s="109"/>
      <c r="U18" s="109"/>
      <c r="V18" s="110"/>
      <c r="W18" s="9"/>
      <c r="X18" s="108"/>
      <c r="Y18" s="109"/>
      <c r="Z18" s="109"/>
      <c r="AA18" s="109"/>
      <c r="AB18" s="109"/>
      <c r="AC18" s="110"/>
      <c r="AE18" s="108"/>
      <c r="AF18" s="109"/>
      <c r="AG18" s="109"/>
      <c r="AH18" s="109"/>
      <c r="AI18" s="109"/>
      <c r="AJ18" s="110"/>
      <c r="AM18" s="143"/>
      <c r="AN18" s="143"/>
      <c r="AO18" s="143"/>
      <c r="AP18" s="143"/>
      <c r="AQ18" s="143"/>
      <c r="AR18" s="143"/>
    </row>
    <row r="19" spans="2:48" ht="13.5" customHeight="1" x14ac:dyDescent="0.15">
      <c r="B19" s="41"/>
      <c r="C19" s="41"/>
      <c r="D19" s="41"/>
      <c r="E19" s="41"/>
      <c r="F19" s="3"/>
      <c r="H19" s="9"/>
      <c r="I19" s="9"/>
      <c r="J19" s="111"/>
      <c r="K19" s="112"/>
      <c r="L19" s="112"/>
      <c r="M19" s="112"/>
      <c r="N19" s="112"/>
      <c r="O19" s="113"/>
      <c r="P19" s="9"/>
      <c r="Q19" s="111"/>
      <c r="R19" s="112"/>
      <c r="S19" s="112"/>
      <c r="T19" s="112"/>
      <c r="U19" s="112"/>
      <c r="V19" s="113"/>
      <c r="W19" s="9"/>
      <c r="X19" s="111"/>
      <c r="Y19" s="112"/>
      <c r="Z19" s="112"/>
      <c r="AA19" s="112"/>
      <c r="AB19" s="112"/>
      <c r="AC19" s="113"/>
      <c r="AE19" s="111"/>
      <c r="AF19" s="112"/>
      <c r="AG19" s="112"/>
      <c r="AH19" s="112"/>
      <c r="AI19" s="112"/>
      <c r="AJ19" s="113"/>
      <c r="AM19" s="143"/>
      <c r="AN19" s="143"/>
      <c r="AO19" s="143"/>
      <c r="AP19" s="143"/>
      <c r="AQ19" s="143"/>
      <c r="AR19" s="143"/>
    </row>
    <row r="20" spans="2:48" ht="13.5" customHeight="1" x14ac:dyDescent="0.15">
      <c r="B20" s="51"/>
      <c r="C20" s="51"/>
      <c r="D20" s="51"/>
      <c r="E20" s="51"/>
      <c r="F20" s="3"/>
    </row>
    <row r="21" spans="2:48" ht="13.5" customHeight="1" thickBot="1" x14ac:dyDescent="0.2">
      <c r="B21" s="52"/>
      <c r="C21" s="52"/>
      <c r="D21" s="52"/>
      <c r="E21" s="52"/>
      <c r="F21" s="3"/>
      <c r="G21" s="53" t="s">
        <v>90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5"/>
    </row>
    <row r="22" spans="2:48" ht="3.75" customHeight="1" thickTop="1" x14ac:dyDescent="0.15">
      <c r="B22" s="52"/>
      <c r="C22" s="52"/>
      <c r="D22" s="52"/>
      <c r="E22" s="52"/>
      <c r="F22" s="3"/>
      <c r="G22" s="37"/>
      <c r="AR22" s="38"/>
    </row>
    <row r="23" spans="2:48" x14ac:dyDescent="0.15">
      <c r="B23" s="52"/>
      <c r="C23" s="52"/>
      <c r="D23" s="52"/>
      <c r="E23" s="52"/>
      <c r="F23" s="3"/>
      <c r="G23" s="56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8"/>
    </row>
    <row r="24" spans="2:48" ht="3.75" customHeight="1" x14ac:dyDescent="0.15">
      <c r="B24" s="52"/>
      <c r="C24" s="52"/>
      <c r="D24" s="52"/>
      <c r="E24" s="52"/>
      <c r="F24" s="3"/>
      <c r="G24" s="59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1"/>
    </row>
    <row r="25" spans="2:48" ht="3.75" hidden="1" customHeight="1" x14ac:dyDescent="0.15">
      <c r="B25" s="52"/>
      <c r="C25" s="52"/>
      <c r="D25" s="52"/>
      <c r="E25" s="52"/>
      <c r="F25" s="3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1"/>
    </row>
    <row r="26" spans="2:48" ht="14.25" customHeight="1" x14ac:dyDescent="0.15">
      <c r="B26" s="52"/>
      <c r="C26" s="52"/>
      <c r="D26" s="52"/>
      <c r="E26" s="18"/>
      <c r="F26" s="3"/>
      <c r="G26" s="117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9"/>
      <c r="AT26" s="36" t="str">
        <f>work!$E$53</f>
        <v/>
      </c>
      <c r="AV26" s="4" t="str">
        <f>REPT(""&amp;CHAR(10)&amp;"",INT(LEN(G25)/58)+(LEN(G25)-LEN(SUBSTITUTE(G25,CHAR(10),""))))</f>
        <v/>
      </c>
    </row>
    <row r="28" spans="2:48" ht="13.5" customHeight="1" thickBot="1" x14ac:dyDescent="0.2">
      <c r="B28" s="52"/>
      <c r="C28" s="52"/>
      <c r="D28" s="52"/>
      <c r="E28" s="52"/>
      <c r="F28" s="3"/>
      <c r="G28" s="53" t="s">
        <v>447</v>
      </c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5"/>
    </row>
    <row r="29" spans="2:48" ht="3.75" hidden="1" customHeight="1" thickTop="1" x14ac:dyDescent="0.15">
      <c r="B29" s="52"/>
      <c r="C29" s="52"/>
      <c r="D29" s="52"/>
      <c r="E29" s="52"/>
      <c r="F29" s="3"/>
      <c r="G29" s="62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4"/>
    </row>
    <row r="30" spans="2:48" ht="18" customHeight="1" thickTop="1" x14ac:dyDescent="0.15">
      <c r="B30" s="52"/>
      <c r="C30" s="52"/>
      <c r="D30" s="52"/>
      <c r="E30" s="52"/>
      <c r="F30" s="3"/>
      <c r="G30" s="117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9"/>
      <c r="AT30" s="36" t="str">
        <f>work!$E$54</f>
        <v/>
      </c>
    </row>
    <row r="32" spans="2:48" ht="13.5" customHeight="1" thickBot="1" x14ac:dyDescent="0.2">
      <c r="B32" s="52"/>
      <c r="C32" s="52"/>
      <c r="D32" s="52"/>
      <c r="E32" s="52"/>
      <c r="F32" s="3"/>
      <c r="G32" s="53" t="s">
        <v>73</v>
      </c>
      <c r="H32" s="53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5"/>
    </row>
    <row r="33" spans="1:46" ht="3.75" hidden="1" customHeight="1" thickTop="1" x14ac:dyDescent="0.15">
      <c r="B33" s="52"/>
      <c r="C33" s="52"/>
      <c r="D33" s="52"/>
      <c r="E33" s="52"/>
      <c r="F33" s="3"/>
      <c r="G33" s="62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4"/>
    </row>
    <row r="34" spans="1:46" ht="18" customHeight="1" thickTop="1" x14ac:dyDescent="0.15">
      <c r="B34" s="52"/>
      <c r="C34" s="52"/>
      <c r="D34" s="52"/>
      <c r="E34" s="52"/>
      <c r="F34" s="3"/>
      <c r="G34" s="117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9"/>
      <c r="AT34" s="36" t="str">
        <f>work!$E$55</f>
        <v/>
      </c>
    </row>
    <row r="37" spans="1:46" x14ac:dyDescent="0.15">
      <c r="B37" s="39" t="s">
        <v>0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</row>
    <row r="38" spans="1:46" ht="3.75" customHeight="1" x14ac:dyDescent="0.15"/>
    <row r="39" spans="1:46" ht="49.5" customHeight="1" x14ac:dyDescent="0.15">
      <c r="A39" s="68"/>
      <c r="B39" s="92" t="s">
        <v>94</v>
      </c>
      <c r="C39" s="93"/>
      <c r="D39" s="93"/>
      <c r="E39" s="94"/>
      <c r="F39" s="40"/>
      <c r="G39" s="114" t="s">
        <v>206</v>
      </c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6"/>
    </row>
    <row r="40" spans="1:46" ht="15" customHeight="1" x14ac:dyDescent="0.15">
      <c r="B40" s="40"/>
      <c r="C40" s="40"/>
      <c r="D40" s="40"/>
      <c r="E40" s="40"/>
      <c r="F40" s="4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46" ht="15" customHeight="1" x14ac:dyDescent="0.15">
      <c r="B41" s="41"/>
      <c r="C41" s="91" t="s">
        <v>411</v>
      </c>
      <c r="D41" s="91"/>
      <c r="E41" s="91"/>
      <c r="F41" s="40"/>
      <c r="H41" s="42"/>
      <c r="I41" s="42"/>
      <c r="J41" s="95" t="s">
        <v>72</v>
      </c>
      <c r="K41" s="95"/>
      <c r="L41" s="95"/>
      <c r="M41" s="95"/>
      <c r="N41" s="95"/>
      <c r="O41" s="95"/>
      <c r="P41" s="42"/>
      <c r="Q41" s="95" t="s">
        <v>71</v>
      </c>
      <c r="R41" s="95"/>
      <c r="S41" s="95"/>
      <c r="T41" s="95"/>
      <c r="U41" s="95"/>
      <c r="V41" s="95"/>
      <c r="W41" s="42"/>
      <c r="X41" s="95" t="s">
        <v>70</v>
      </c>
      <c r="Y41" s="95"/>
      <c r="Z41" s="95"/>
      <c r="AA41" s="95"/>
      <c r="AB41" s="95"/>
      <c r="AC41" s="95"/>
      <c r="AD41" s="42"/>
      <c r="AE41" s="95" t="s">
        <v>76</v>
      </c>
      <c r="AF41" s="95"/>
      <c r="AG41" s="95"/>
      <c r="AH41" s="95"/>
      <c r="AI41" s="95"/>
      <c r="AJ41" s="95"/>
      <c r="AK41" s="42"/>
      <c r="AL41" s="42"/>
      <c r="AN41" s="42"/>
      <c r="AO41" s="42"/>
      <c r="AP41" s="42"/>
      <c r="AQ41" s="42"/>
      <c r="AR41" s="42"/>
      <c r="AS41" s="42"/>
    </row>
    <row r="42" spans="1:46" ht="3.75" customHeight="1" x14ac:dyDescent="0.15">
      <c r="B42" s="41"/>
      <c r="C42" s="41"/>
      <c r="D42" s="41"/>
      <c r="E42" s="41"/>
      <c r="F42" s="3"/>
    </row>
    <row r="43" spans="1:46" ht="13.5" customHeight="1" x14ac:dyDescent="0.15">
      <c r="B43" s="41"/>
      <c r="C43" s="43"/>
      <c r="D43" s="43"/>
      <c r="E43" s="43"/>
      <c r="F43" s="3"/>
      <c r="H43" s="44" t="s">
        <v>205</v>
      </c>
      <c r="J43" s="48"/>
      <c r="K43" s="49"/>
      <c r="L43" s="49"/>
      <c r="M43" s="49"/>
      <c r="N43" s="49"/>
      <c r="O43" s="50"/>
      <c r="Q43" s="48"/>
      <c r="R43" s="49"/>
      <c r="S43" s="49"/>
      <c r="T43" s="49"/>
      <c r="U43" s="49"/>
      <c r="V43" s="50"/>
      <c r="X43" s="48"/>
      <c r="Y43" s="49"/>
      <c r="Z43" s="49"/>
      <c r="AA43" s="49"/>
      <c r="AB43" s="49"/>
      <c r="AC43" s="50"/>
      <c r="AE43" s="48"/>
      <c r="AF43" s="49"/>
      <c r="AG43" s="49"/>
      <c r="AH43" s="49"/>
      <c r="AI43" s="49"/>
      <c r="AJ43" s="50"/>
    </row>
    <row r="44" spans="1:46" ht="13.5" customHeight="1" x14ac:dyDescent="0.15">
      <c r="B44" s="41"/>
      <c r="C44" s="41"/>
      <c r="D44" s="41"/>
      <c r="E44" s="41"/>
      <c r="F44" s="3"/>
      <c r="H44" s="9"/>
      <c r="J44" s="105" t="s">
        <v>418</v>
      </c>
      <c r="K44" s="106"/>
      <c r="L44" s="106"/>
      <c r="M44" s="106"/>
      <c r="N44" s="106"/>
      <c r="O44" s="107"/>
      <c r="P44" s="9"/>
      <c r="Q44" s="130" t="s">
        <v>414</v>
      </c>
      <c r="R44" s="131"/>
      <c r="S44" s="131"/>
      <c r="T44" s="131"/>
      <c r="U44" s="131"/>
      <c r="V44" s="132"/>
      <c r="W44" s="9"/>
      <c r="X44" s="96" t="s">
        <v>415</v>
      </c>
      <c r="Y44" s="97"/>
      <c r="Z44" s="97"/>
      <c r="AA44" s="97"/>
      <c r="AB44" s="97"/>
      <c r="AC44" s="98"/>
      <c r="AD44" s="9"/>
      <c r="AE44" s="105" t="s">
        <v>1</v>
      </c>
      <c r="AF44" s="106"/>
      <c r="AG44" s="106"/>
      <c r="AH44" s="106"/>
      <c r="AI44" s="106"/>
      <c r="AJ44" s="107"/>
      <c r="AM44" s="143"/>
      <c r="AN44" s="143"/>
      <c r="AO44" s="143"/>
      <c r="AP44" s="143"/>
      <c r="AQ44" s="143"/>
      <c r="AR44" s="143"/>
    </row>
    <row r="45" spans="1:46" ht="13.5" customHeight="1" x14ac:dyDescent="0.15">
      <c r="B45" s="41"/>
      <c r="C45" s="41"/>
      <c r="D45" s="41"/>
      <c r="E45" s="41"/>
      <c r="F45" s="3"/>
      <c r="H45" s="9"/>
      <c r="J45" s="108"/>
      <c r="K45" s="109"/>
      <c r="L45" s="109"/>
      <c r="M45" s="109"/>
      <c r="N45" s="109"/>
      <c r="O45" s="110"/>
      <c r="P45" s="9"/>
      <c r="Q45" s="133"/>
      <c r="R45" s="134"/>
      <c r="S45" s="134"/>
      <c r="T45" s="134"/>
      <c r="U45" s="134"/>
      <c r="V45" s="135"/>
      <c r="W45" s="9"/>
      <c r="X45" s="99"/>
      <c r="Y45" s="100"/>
      <c r="Z45" s="100"/>
      <c r="AA45" s="100"/>
      <c r="AB45" s="100"/>
      <c r="AC45" s="101"/>
      <c r="AD45" s="9"/>
      <c r="AE45" s="108"/>
      <c r="AF45" s="109"/>
      <c r="AG45" s="109"/>
      <c r="AH45" s="109"/>
      <c r="AI45" s="109"/>
      <c r="AJ45" s="110"/>
      <c r="AM45" s="143"/>
      <c r="AN45" s="143"/>
      <c r="AO45" s="143"/>
      <c r="AP45" s="143"/>
      <c r="AQ45" s="143"/>
      <c r="AR45" s="143"/>
    </row>
    <row r="46" spans="1:46" ht="13.5" customHeight="1" x14ac:dyDescent="0.15">
      <c r="B46" s="41"/>
      <c r="C46" s="41"/>
      <c r="D46" s="41"/>
      <c r="E46" s="41"/>
      <c r="F46" s="3"/>
      <c r="H46" s="9"/>
      <c r="J46" s="108"/>
      <c r="K46" s="109"/>
      <c r="L46" s="109"/>
      <c r="M46" s="109"/>
      <c r="N46" s="109"/>
      <c r="O46" s="110"/>
      <c r="P46" s="9"/>
      <c r="Q46" s="133"/>
      <c r="R46" s="134"/>
      <c r="S46" s="134"/>
      <c r="T46" s="134"/>
      <c r="U46" s="134"/>
      <c r="V46" s="135"/>
      <c r="W46" s="9"/>
      <c r="X46" s="99"/>
      <c r="Y46" s="100"/>
      <c r="Z46" s="100"/>
      <c r="AA46" s="100"/>
      <c r="AB46" s="100"/>
      <c r="AC46" s="101"/>
      <c r="AD46" s="9"/>
      <c r="AE46" s="108"/>
      <c r="AF46" s="109"/>
      <c r="AG46" s="109"/>
      <c r="AH46" s="109"/>
      <c r="AI46" s="109"/>
      <c r="AJ46" s="110"/>
      <c r="AM46" s="143"/>
      <c r="AN46" s="143"/>
      <c r="AO46" s="143"/>
      <c r="AP46" s="143"/>
      <c r="AQ46" s="143"/>
      <c r="AR46" s="143"/>
    </row>
    <row r="47" spans="1:46" ht="13.5" customHeight="1" x14ac:dyDescent="0.15">
      <c r="B47" s="41"/>
      <c r="C47" s="41"/>
      <c r="D47" s="41"/>
      <c r="E47" s="41"/>
      <c r="F47" s="3"/>
      <c r="H47" s="9"/>
      <c r="J47" s="108"/>
      <c r="K47" s="109"/>
      <c r="L47" s="109"/>
      <c r="M47" s="109"/>
      <c r="N47" s="109"/>
      <c r="O47" s="110"/>
      <c r="P47" s="9"/>
      <c r="Q47" s="133"/>
      <c r="R47" s="134"/>
      <c r="S47" s="134"/>
      <c r="T47" s="134"/>
      <c r="U47" s="134"/>
      <c r="V47" s="135"/>
      <c r="W47" s="9"/>
      <c r="X47" s="99"/>
      <c r="Y47" s="100"/>
      <c r="Z47" s="100"/>
      <c r="AA47" s="100"/>
      <c r="AB47" s="100"/>
      <c r="AC47" s="101"/>
      <c r="AD47" s="9"/>
      <c r="AE47" s="108"/>
      <c r="AF47" s="109"/>
      <c r="AG47" s="109"/>
      <c r="AH47" s="109"/>
      <c r="AI47" s="109"/>
      <c r="AJ47" s="110"/>
      <c r="AM47" s="143"/>
      <c r="AN47" s="143"/>
      <c r="AO47" s="143"/>
      <c r="AP47" s="143"/>
      <c r="AQ47" s="143"/>
      <c r="AR47" s="143"/>
    </row>
    <row r="48" spans="1:46" ht="13.5" customHeight="1" x14ac:dyDescent="0.15">
      <c r="B48" s="41"/>
      <c r="C48" s="41"/>
      <c r="D48" s="41"/>
      <c r="E48" s="41"/>
      <c r="F48" s="3"/>
      <c r="H48" s="9"/>
      <c r="J48" s="111"/>
      <c r="K48" s="112"/>
      <c r="L48" s="112"/>
      <c r="M48" s="112"/>
      <c r="N48" s="112"/>
      <c r="O48" s="113"/>
      <c r="P48" s="9"/>
      <c r="Q48" s="136"/>
      <c r="R48" s="137"/>
      <c r="S48" s="137"/>
      <c r="T48" s="137"/>
      <c r="U48" s="137"/>
      <c r="V48" s="138"/>
      <c r="W48" s="9"/>
      <c r="X48" s="102"/>
      <c r="Y48" s="103"/>
      <c r="Z48" s="103"/>
      <c r="AA48" s="103"/>
      <c r="AB48" s="103"/>
      <c r="AC48" s="104"/>
      <c r="AD48" s="9"/>
      <c r="AE48" s="111"/>
      <c r="AF48" s="112"/>
      <c r="AG48" s="112"/>
      <c r="AH48" s="112"/>
      <c r="AI48" s="112"/>
      <c r="AJ48" s="113"/>
      <c r="AM48" s="143"/>
      <c r="AN48" s="143"/>
      <c r="AO48" s="143"/>
      <c r="AP48" s="143"/>
      <c r="AQ48" s="143"/>
      <c r="AR48" s="143"/>
    </row>
    <row r="49" spans="2:46" ht="13.5" customHeight="1" x14ac:dyDescent="0.15">
      <c r="B49" s="51"/>
      <c r="C49" s="51"/>
      <c r="D49" s="51"/>
      <c r="E49" s="51"/>
      <c r="F49" s="3"/>
    </row>
    <row r="50" spans="2:46" ht="13.5" customHeight="1" thickBot="1" x14ac:dyDescent="0.2">
      <c r="B50" s="52"/>
      <c r="C50" s="52"/>
      <c r="D50" s="52"/>
      <c r="E50" s="52"/>
      <c r="F50" s="3"/>
      <c r="G50" s="53" t="s">
        <v>90</v>
      </c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</row>
    <row r="51" spans="2:46" ht="3.75" customHeight="1" thickTop="1" x14ac:dyDescent="0.15">
      <c r="B51" s="52"/>
      <c r="C51" s="52"/>
      <c r="D51" s="52"/>
      <c r="E51" s="52"/>
      <c r="F51" s="3"/>
      <c r="G51" s="37"/>
      <c r="AR51" s="38"/>
    </row>
    <row r="52" spans="2:46" x14ac:dyDescent="0.15">
      <c r="B52" s="52"/>
      <c r="C52" s="52"/>
      <c r="D52" s="52"/>
      <c r="E52" s="52"/>
      <c r="F52" s="3"/>
      <c r="G52" s="56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8"/>
    </row>
    <row r="53" spans="2:46" ht="3.75" customHeight="1" x14ac:dyDescent="0.15">
      <c r="B53" s="52"/>
      <c r="C53" s="52"/>
      <c r="D53" s="52"/>
      <c r="E53" s="52"/>
      <c r="F53" s="3"/>
      <c r="G53" s="59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1"/>
    </row>
    <row r="54" spans="2:46" ht="3.75" hidden="1" customHeight="1" x14ac:dyDescent="0.15">
      <c r="B54" s="52"/>
      <c r="C54" s="52"/>
      <c r="D54" s="52"/>
      <c r="E54" s="52"/>
      <c r="F54" s="3"/>
      <c r="G54" s="65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7"/>
    </row>
    <row r="55" spans="2:46" ht="18" customHeight="1" x14ac:dyDescent="0.15">
      <c r="B55" s="52"/>
      <c r="C55" s="52"/>
      <c r="D55" s="52"/>
      <c r="E55" s="52"/>
      <c r="F55" s="3"/>
      <c r="G55" s="117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9"/>
      <c r="AT55" s="36" t="str">
        <f>work!$E$77</f>
        <v/>
      </c>
    </row>
    <row r="57" spans="2:46" ht="13.5" customHeight="1" thickBot="1" x14ac:dyDescent="0.2">
      <c r="B57" s="52"/>
      <c r="C57" s="52"/>
      <c r="D57" s="52"/>
      <c r="E57" s="52"/>
      <c r="F57" s="3"/>
      <c r="G57" s="53" t="s">
        <v>447</v>
      </c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5"/>
    </row>
    <row r="58" spans="2:46" ht="3.75" hidden="1" customHeight="1" thickTop="1" x14ac:dyDescent="0.15">
      <c r="B58" s="52"/>
      <c r="C58" s="52"/>
      <c r="D58" s="52"/>
      <c r="E58" s="52"/>
      <c r="F58" s="3"/>
      <c r="G58" s="62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4"/>
    </row>
    <row r="59" spans="2:46" ht="18" customHeight="1" thickTop="1" x14ac:dyDescent="0.15">
      <c r="B59" s="52"/>
      <c r="C59" s="52"/>
      <c r="D59" s="52"/>
      <c r="E59" s="52"/>
      <c r="F59" s="3"/>
      <c r="G59" s="117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9"/>
      <c r="AT59" s="36" t="str">
        <f>work!$E$78</f>
        <v/>
      </c>
    </row>
    <row r="61" spans="2:46" ht="13.5" customHeight="1" thickBot="1" x14ac:dyDescent="0.2">
      <c r="B61" s="52"/>
      <c r="C61" s="52"/>
      <c r="D61" s="52"/>
      <c r="E61" s="52"/>
      <c r="F61" s="3"/>
      <c r="G61" s="53" t="s">
        <v>73</v>
      </c>
      <c r="H61" s="53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5"/>
    </row>
    <row r="62" spans="2:46" ht="3.75" hidden="1" customHeight="1" thickTop="1" x14ac:dyDescent="0.15">
      <c r="B62" s="52"/>
      <c r="C62" s="52"/>
      <c r="D62" s="52"/>
      <c r="E62" s="52"/>
      <c r="F62" s="3"/>
      <c r="G62" s="62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4"/>
    </row>
    <row r="63" spans="2:46" ht="18" customHeight="1" thickTop="1" x14ac:dyDescent="0.15">
      <c r="B63" s="52"/>
      <c r="C63" s="52"/>
      <c r="D63" s="52"/>
      <c r="E63" s="52"/>
      <c r="F63" s="3"/>
      <c r="G63" s="117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9"/>
      <c r="AT63" s="36" t="str">
        <f>work!$E$79</f>
        <v/>
      </c>
    </row>
    <row r="65" spans="1:45" x14ac:dyDescent="0.15">
      <c r="B65" s="39" t="s">
        <v>0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</row>
    <row r="66" spans="1:45" ht="3.75" customHeight="1" x14ac:dyDescent="0.15"/>
    <row r="67" spans="1:45" ht="49.5" customHeight="1" x14ac:dyDescent="0.15">
      <c r="A67" s="68"/>
      <c r="B67" s="92" t="s">
        <v>207</v>
      </c>
      <c r="C67" s="93"/>
      <c r="D67" s="93"/>
      <c r="E67" s="94"/>
      <c r="F67" s="40"/>
      <c r="G67" s="114" t="s">
        <v>215</v>
      </c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  <c r="AO67" s="115"/>
      <c r="AP67" s="115"/>
      <c r="AQ67" s="115"/>
      <c r="AR67" s="115"/>
      <c r="AS67" s="116"/>
    </row>
    <row r="68" spans="1:45" ht="15" customHeight="1" x14ac:dyDescent="0.15">
      <c r="B68" s="40"/>
      <c r="C68" s="40"/>
      <c r="D68" s="40"/>
      <c r="E68" s="40"/>
      <c r="F68" s="4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45" ht="15" customHeight="1" x14ac:dyDescent="0.15">
      <c r="B69" s="41"/>
      <c r="C69" s="91" t="s">
        <v>411</v>
      </c>
      <c r="D69" s="91"/>
      <c r="E69" s="91"/>
      <c r="F69" s="40"/>
      <c r="H69" s="42"/>
      <c r="I69" s="42"/>
      <c r="J69" s="95" t="s">
        <v>72</v>
      </c>
      <c r="K69" s="95"/>
      <c r="L69" s="95"/>
      <c r="M69" s="95"/>
      <c r="N69" s="95"/>
      <c r="O69" s="95"/>
      <c r="P69" s="42"/>
      <c r="Q69" s="95" t="s">
        <v>71</v>
      </c>
      <c r="R69" s="95"/>
      <c r="S69" s="95"/>
      <c r="T69" s="95"/>
      <c r="U69" s="95"/>
      <c r="V69" s="95"/>
      <c r="W69" s="42"/>
      <c r="X69" s="95" t="s">
        <v>70</v>
      </c>
      <c r="Y69" s="95"/>
      <c r="Z69" s="95"/>
      <c r="AA69" s="95"/>
      <c r="AB69" s="95"/>
      <c r="AC69" s="95"/>
      <c r="AD69" s="42"/>
      <c r="AE69" s="95" t="s">
        <v>76</v>
      </c>
      <c r="AF69" s="95"/>
      <c r="AG69" s="95"/>
      <c r="AH69" s="95"/>
      <c r="AI69" s="95"/>
      <c r="AJ69" s="95"/>
      <c r="AK69" s="42"/>
      <c r="AL69" s="42"/>
      <c r="AN69" s="42"/>
      <c r="AO69" s="42"/>
      <c r="AP69" s="42"/>
      <c r="AQ69" s="42"/>
      <c r="AR69" s="42"/>
      <c r="AS69" s="42"/>
    </row>
    <row r="70" spans="1:45" ht="3.75" customHeight="1" x14ac:dyDescent="0.15">
      <c r="B70" s="41"/>
      <c r="C70" s="41"/>
      <c r="D70" s="41"/>
      <c r="E70" s="41"/>
      <c r="F70" s="3"/>
    </row>
    <row r="71" spans="1:45" ht="13.5" customHeight="1" x14ac:dyDescent="0.15">
      <c r="B71" s="41"/>
      <c r="C71" s="43"/>
      <c r="D71" s="43"/>
      <c r="E71" s="43"/>
      <c r="F71" s="3"/>
      <c r="H71" s="44" t="s">
        <v>205</v>
      </c>
      <c r="J71" s="48"/>
      <c r="K71" s="49"/>
      <c r="L71" s="49"/>
      <c r="M71" s="49"/>
      <c r="N71" s="49"/>
      <c r="O71" s="50"/>
      <c r="Q71" s="48"/>
      <c r="R71" s="49"/>
      <c r="S71" s="49"/>
      <c r="T71" s="49"/>
      <c r="U71" s="49"/>
      <c r="V71" s="50"/>
      <c r="X71" s="48"/>
      <c r="Y71" s="49"/>
      <c r="Z71" s="49"/>
      <c r="AA71" s="49"/>
      <c r="AB71" s="49"/>
      <c r="AC71" s="50"/>
      <c r="AE71" s="48"/>
      <c r="AF71" s="49"/>
      <c r="AG71" s="49"/>
      <c r="AH71" s="49"/>
      <c r="AI71" s="49"/>
      <c r="AJ71" s="50"/>
    </row>
    <row r="72" spans="1:45" ht="13.5" customHeight="1" x14ac:dyDescent="0.15">
      <c r="B72" s="41"/>
      <c r="C72" s="41"/>
      <c r="D72" s="41"/>
      <c r="E72" s="41"/>
      <c r="F72" s="3"/>
      <c r="H72" s="9"/>
      <c r="J72" s="105" t="s">
        <v>216</v>
      </c>
      <c r="K72" s="106"/>
      <c r="L72" s="106"/>
      <c r="M72" s="106"/>
      <c r="N72" s="106"/>
      <c r="O72" s="107"/>
      <c r="P72" s="9"/>
      <c r="Q72" s="105" t="s">
        <v>416</v>
      </c>
      <c r="R72" s="106"/>
      <c r="S72" s="106"/>
      <c r="T72" s="106"/>
      <c r="U72" s="106"/>
      <c r="V72" s="107"/>
      <c r="W72" s="9"/>
      <c r="X72" s="96" t="s">
        <v>417</v>
      </c>
      <c r="Y72" s="97"/>
      <c r="Z72" s="97"/>
      <c r="AA72" s="97"/>
      <c r="AB72" s="97"/>
      <c r="AC72" s="98"/>
      <c r="AD72" s="9"/>
      <c r="AE72" s="105" t="s">
        <v>1</v>
      </c>
      <c r="AF72" s="106"/>
      <c r="AG72" s="106"/>
      <c r="AH72" s="106"/>
      <c r="AI72" s="106"/>
      <c r="AJ72" s="107"/>
      <c r="AM72" s="143"/>
      <c r="AN72" s="143"/>
      <c r="AO72" s="143"/>
      <c r="AP72" s="143"/>
      <c r="AQ72" s="143"/>
      <c r="AR72" s="143"/>
    </row>
    <row r="73" spans="1:45" ht="13.5" customHeight="1" x14ac:dyDescent="0.15">
      <c r="B73" s="41"/>
      <c r="C73" s="41"/>
      <c r="D73" s="41"/>
      <c r="E73" s="41"/>
      <c r="F73" s="3"/>
      <c r="H73" s="9"/>
      <c r="J73" s="108"/>
      <c r="K73" s="109"/>
      <c r="L73" s="109"/>
      <c r="M73" s="109"/>
      <c r="N73" s="109"/>
      <c r="O73" s="110"/>
      <c r="P73" s="9"/>
      <c r="Q73" s="108"/>
      <c r="R73" s="109"/>
      <c r="S73" s="109"/>
      <c r="T73" s="109"/>
      <c r="U73" s="109"/>
      <c r="V73" s="110"/>
      <c r="W73" s="9"/>
      <c r="X73" s="99"/>
      <c r="Y73" s="100"/>
      <c r="Z73" s="100"/>
      <c r="AA73" s="100"/>
      <c r="AB73" s="100"/>
      <c r="AC73" s="101"/>
      <c r="AD73" s="9"/>
      <c r="AE73" s="108"/>
      <c r="AF73" s="109"/>
      <c r="AG73" s="109"/>
      <c r="AH73" s="109"/>
      <c r="AI73" s="109"/>
      <c r="AJ73" s="110"/>
      <c r="AM73" s="143"/>
      <c r="AN73" s="143"/>
      <c r="AO73" s="143"/>
      <c r="AP73" s="143"/>
      <c r="AQ73" s="143"/>
      <c r="AR73" s="143"/>
    </row>
    <row r="74" spans="1:45" ht="13.5" customHeight="1" x14ac:dyDescent="0.15">
      <c r="B74" s="41"/>
      <c r="C74" s="41"/>
      <c r="D74" s="41"/>
      <c r="E74" s="41"/>
      <c r="F74" s="3"/>
      <c r="H74" s="9"/>
      <c r="J74" s="108"/>
      <c r="K74" s="109"/>
      <c r="L74" s="109"/>
      <c r="M74" s="109"/>
      <c r="N74" s="109"/>
      <c r="O74" s="110"/>
      <c r="P74" s="9"/>
      <c r="Q74" s="108"/>
      <c r="R74" s="109"/>
      <c r="S74" s="109"/>
      <c r="T74" s="109"/>
      <c r="U74" s="109"/>
      <c r="V74" s="110"/>
      <c r="W74" s="9"/>
      <c r="X74" s="99"/>
      <c r="Y74" s="100"/>
      <c r="Z74" s="100"/>
      <c r="AA74" s="100"/>
      <c r="AB74" s="100"/>
      <c r="AC74" s="101"/>
      <c r="AD74" s="9"/>
      <c r="AE74" s="108"/>
      <c r="AF74" s="109"/>
      <c r="AG74" s="109"/>
      <c r="AH74" s="109"/>
      <c r="AI74" s="109"/>
      <c r="AJ74" s="110"/>
      <c r="AM74" s="143"/>
      <c r="AN74" s="143"/>
      <c r="AO74" s="143"/>
      <c r="AP74" s="143"/>
      <c r="AQ74" s="143"/>
      <c r="AR74" s="143"/>
    </row>
    <row r="75" spans="1:45" ht="13.5" customHeight="1" x14ac:dyDescent="0.15">
      <c r="B75" s="41"/>
      <c r="C75" s="41"/>
      <c r="D75" s="41"/>
      <c r="E75" s="41"/>
      <c r="F75" s="3"/>
      <c r="H75" s="9"/>
      <c r="J75" s="108"/>
      <c r="K75" s="109"/>
      <c r="L75" s="109"/>
      <c r="M75" s="109"/>
      <c r="N75" s="109"/>
      <c r="O75" s="110"/>
      <c r="P75" s="9"/>
      <c r="Q75" s="108"/>
      <c r="R75" s="109"/>
      <c r="S75" s="109"/>
      <c r="T75" s="109"/>
      <c r="U75" s="109"/>
      <c r="V75" s="110"/>
      <c r="W75" s="9"/>
      <c r="X75" s="99"/>
      <c r="Y75" s="100"/>
      <c r="Z75" s="100"/>
      <c r="AA75" s="100"/>
      <c r="AB75" s="100"/>
      <c r="AC75" s="101"/>
      <c r="AD75" s="9"/>
      <c r="AE75" s="108"/>
      <c r="AF75" s="109"/>
      <c r="AG75" s="109"/>
      <c r="AH75" s="109"/>
      <c r="AI75" s="109"/>
      <c r="AJ75" s="110"/>
      <c r="AM75" s="143"/>
      <c r="AN75" s="143"/>
      <c r="AO75" s="143"/>
      <c r="AP75" s="143"/>
      <c r="AQ75" s="143"/>
      <c r="AR75" s="143"/>
    </row>
    <row r="76" spans="1:45" ht="13.5" customHeight="1" x14ac:dyDescent="0.15">
      <c r="B76" s="41"/>
      <c r="C76" s="41"/>
      <c r="D76" s="41"/>
      <c r="E76" s="41"/>
      <c r="F76" s="3"/>
      <c r="H76" s="9"/>
      <c r="J76" s="111"/>
      <c r="K76" s="112"/>
      <c r="L76" s="112"/>
      <c r="M76" s="112"/>
      <c r="N76" s="112"/>
      <c r="O76" s="113"/>
      <c r="P76" s="9"/>
      <c r="Q76" s="111"/>
      <c r="R76" s="112"/>
      <c r="S76" s="112"/>
      <c r="T76" s="112"/>
      <c r="U76" s="112"/>
      <c r="V76" s="113"/>
      <c r="W76" s="9"/>
      <c r="X76" s="102"/>
      <c r="Y76" s="103"/>
      <c r="Z76" s="103"/>
      <c r="AA76" s="103"/>
      <c r="AB76" s="103"/>
      <c r="AC76" s="104"/>
      <c r="AD76" s="9"/>
      <c r="AE76" s="111"/>
      <c r="AF76" s="112"/>
      <c r="AG76" s="112"/>
      <c r="AH76" s="112"/>
      <c r="AI76" s="112"/>
      <c r="AJ76" s="113"/>
      <c r="AM76" s="143"/>
      <c r="AN76" s="143"/>
      <c r="AO76" s="143"/>
      <c r="AP76" s="143"/>
      <c r="AQ76" s="143"/>
      <c r="AR76" s="143"/>
    </row>
    <row r="77" spans="1:45" ht="13.5" customHeight="1" x14ac:dyDescent="0.15">
      <c r="B77" s="51"/>
      <c r="C77" s="51"/>
      <c r="D77" s="51"/>
      <c r="E77" s="51"/>
      <c r="F77" s="3"/>
    </row>
    <row r="78" spans="1:45" ht="13.5" customHeight="1" thickBot="1" x14ac:dyDescent="0.2">
      <c r="B78" s="52"/>
      <c r="C78" s="52"/>
      <c r="D78" s="52"/>
      <c r="E78" s="52"/>
      <c r="F78" s="3"/>
      <c r="G78" s="53" t="s">
        <v>90</v>
      </c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5"/>
    </row>
    <row r="79" spans="1:45" ht="3.75" customHeight="1" thickTop="1" x14ac:dyDescent="0.15">
      <c r="B79" s="52"/>
      <c r="C79" s="52"/>
      <c r="D79" s="52"/>
      <c r="E79" s="52"/>
      <c r="F79" s="3"/>
      <c r="G79" s="37"/>
      <c r="AR79" s="38"/>
    </row>
    <row r="80" spans="1:45" x14ac:dyDescent="0.15">
      <c r="B80" s="52"/>
      <c r="C80" s="52"/>
      <c r="D80" s="52"/>
      <c r="E80" s="52"/>
      <c r="F80" s="3"/>
      <c r="G80" s="56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8"/>
    </row>
    <row r="81" spans="1:46" ht="3.75" customHeight="1" x14ac:dyDescent="0.15">
      <c r="B81" s="52"/>
      <c r="C81" s="52"/>
      <c r="D81" s="52"/>
      <c r="E81" s="52"/>
      <c r="F81" s="3"/>
      <c r="G81" s="59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1"/>
    </row>
    <row r="82" spans="1:46" ht="3.75" hidden="1" customHeight="1" x14ac:dyDescent="0.15">
      <c r="B82" s="52"/>
      <c r="C82" s="52"/>
      <c r="D82" s="52"/>
      <c r="E82" s="52"/>
      <c r="F82" s="3"/>
      <c r="G82" s="65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7"/>
    </row>
    <row r="83" spans="1:46" ht="18" customHeight="1" x14ac:dyDescent="0.15">
      <c r="B83" s="52"/>
      <c r="C83" s="52"/>
      <c r="D83" s="52"/>
      <c r="E83" s="52"/>
      <c r="F83" s="3"/>
      <c r="G83" s="117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9"/>
      <c r="AT83" s="36" t="str">
        <f>work!$E$80</f>
        <v/>
      </c>
    </row>
    <row r="85" spans="1:46" ht="13.5" customHeight="1" thickBot="1" x14ac:dyDescent="0.2">
      <c r="B85" s="52"/>
      <c r="C85" s="52"/>
      <c r="D85" s="52"/>
      <c r="E85" s="52"/>
      <c r="F85" s="3"/>
      <c r="G85" s="53" t="s">
        <v>447</v>
      </c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5"/>
    </row>
    <row r="86" spans="1:46" ht="3.75" hidden="1" customHeight="1" thickTop="1" x14ac:dyDescent="0.15">
      <c r="B86" s="52"/>
      <c r="C86" s="52"/>
      <c r="D86" s="52"/>
      <c r="E86" s="52"/>
      <c r="F86" s="3"/>
      <c r="G86" s="62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4"/>
    </row>
    <row r="87" spans="1:46" ht="18" customHeight="1" thickTop="1" x14ac:dyDescent="0.15">
      <c r="B87" s="52"/>
      <c r="C87" s="52"/>
      <c r="D87" s="52"/>
      <c r="E87" s="52"/>
      <c r="F87" s="3"/>
      <c r="G87" s="117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9"/>
      <c r="AT87" s="36" t="str">
        <f>work!$E$81</f>
        <v/>
      </c>
    </row>
    <row r="89" spans="1:46" ht="13.5" customHeight="1" thickBot="1" x14ac:dyDescent="0.2">
      <c r="B89" s="52"/>
      <c r="C89" s="52"/>
      <c r="D89" s="52"/>
      <c r="E89" s="52"/>
      <c r="F89" s="3"/>
      <c r="G89" s="53" t="s">
        <v>73</v>
      </c>
      <c r="H89" s="53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5"/>
    </row>
    <row r="90" spans="1:46" ht="3.75" hidden="1" customHeight="1" thickTop="1" x14ac:dyDescent="0.15">
      <c r="B90" s="52"/>
      <c r="C90" s="52"/>
      <c r="D90" s="52"/>
      <c r="E90" s="52"/>
      <c r="F90" s="3"/>
      <c r="G90" s="62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4"/>
    </row>
    <row r="91" spans="1:46" ht="18" customHeight="1" thickTop="1" x14ac:dyDescent="0.15">
      <c r="B91" s="52"/>
      <c r="C91" s="52"/>
      <c r="D91" s="52"/>
      <c r="E91" s="52"/>
      <c r="F91" s="3"/>
      <c r="G91" s="117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9"/>
      <c r="AT91" s="36" t="str">
        <f>work!$E$82</f>
        <v/>
      </c>
    </row>
    <row r="93" spans="1:46" x14ac:dyDescent="0.15">
      <c r="B93" s="39" t="s">
        <v>0</v>
      </c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</row>
    <row r="94" spans="1:46" ht="3.75" customHeight="1" x14ac:dyDescent="0.15"/>
    <row r="95" spans="1:46" ht="49.5" customHeight="1" x14ac:dyDescent="0.15">
      <c r="A95" s="68"/>
      <c r="B95" s="92" t="s">
        <v>95</v>
      </c>
      <c r="C95" s="93"/>
      <c r="D95" s="93"/>
      <c r="E95" s="94"/>
      <c r="F95" s="40"/>
      <c r="G95" s="114" t="s">
        <v>217</v>
      </c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6"/>
    </row>
    <row r="96" spans="1:46" ht="15" customHeight="1" x14ac:dyDescent="0.15">
      <c r="B96" s="40"/>
      <c r="C96" s="40"/>
      <c r="D96" s="40"/>
      <c r="E96" s="40"/>
      <c r="F96" s="4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2:46" ht="15" customHeight="1" x14ac:dyDescent="0.15">
      <c r="B97" s="41"/>
      <c r="C97" s="91" t="s">
        <v>411</v>
      </c>
      <c r="D97" s="91"/>
      <c r="E97" s="91"/>
      <c r="F97" s="40"/>
      <c r="H97" s="42"/>
      <c r="I97" s="42"/>
      <c r="J97" s="95" t="s">
        <v>72</v>
      </c>
      <c r="K97" s="95"/>
      <c r="L97" s="95"/>
      <c r="M97" s="95"/>
      <c r="N97" s="95"/>
      <c r="O97" s="95"/>
      <c r="P97" s="42"/>
      <c r="Q97" s="95" t="s">
        <v>71</v>
      </c>
      <c r="R97" s="95"/>
      <c r="S97" s="95"/>
      <c r="T97" s="95"/>
      <c r="U97" s="95"/>
      <c r="V97" s="95"/>
      <c r="W97" s="42"/>
      <c r="X97" s="95" t="s">
        <v>70</v>
      </c>
      <c r="Y97" s="95"/>
      <c r="Z97" s="95"/>
      <c r="AA97" s="95"/>
      <c r="AB97" s="95"/>
      <c r="AC97" s="95"/>
      <c r="AD97" s="42"/>
      <c r="AE97" s="95" t="s">
        <v>76</v>
      </c>
      <c r="AF97" s="95"/>
      <c r="AG97" s="95"/>
      <c r="AH97" s="95"/>
      <c r="AI97" s="95"/>
      <c r="AJ97" s="95"/>
      <c r="AK97" s="42"/>
      <c r="AL97" s="42"/>
      <c r="AN97" s="42"/>
      <c r="AO97" s="42"/>
      <c r="AP97" s="42"/>
      <c r="AQ97" s="42"/>
      <c r="AR97" s="42"/>
      <c r="AS97" s="42"/>
    </row>
    <row r="98" spans="2:46" ht="3.75" customHeight="1" x14ac:dyDescent="0.15">
      <c r="B98" s="41"/>
      <c r="C98" s="41"/>
      <c r="D98" s="41"/>
      <c r="E98" s="41"/>
      <c r="F98" s="3"/>
    </row>
    <row r="99" spans="2:46" ht="13.5" customHeight="1" x14ac:dyDescent="0.15">
      <c r="B99" s="41"/>
      <c r="C99" s="43"/>
      <c r="D99" s="43"/>
      <c r="E99" s="43"/>
      <c r="F99" s="3"/>
      <c r="H99" s="44" t="s">
        <v>205</v>
      </c>
      <c r="J99" s="48"/>
      <c r="K99" s="49"/>
      <c r="L99" s="49"/>
      <c r="M99" s="49"/>
      <c r="N99" s="49"/>
      <c r="O99" s="50"/>
      <c r="Q99" s="48"/>
      <c r="R99" s="49"/>
      <c r="S99" s="49"/>
      <c r="T99" s="49"/>
      <c r="U99" s="49"/>
      <c r="V99" s="50"/>
      <c r="X99" s="48"/>
      <c r="Y99" s="49"/>
      <c r="Z99" s="49"/>
      <c r="AA99" s="49"/>
      <c r="AB99" s="49"/>
      <c r="AC99" s="50"/>
      <c r="AE99" s="48"/>
      <c r="AF99" s="49"/>
      <c r="AG99" s="49"/>
      <c r="AH99" s="49"/>
      <c r="AI99" s="49"/>
      <c r="AJ99" s="50"/>
    </row>
    <row r="100" spans="2:46" ht="13.5" customHeight="1" x14ac:dyDescent="0.15">
      <c r="B100" s="41"/>
      <c r="C100" s="41"/>
      <c r="D100" s="41"/>
      <c r="E100" s="41"/>
      <c r="F100" s="3"/>
      <c r="H100" s="9"/>
      <c r="J100" s="105" t="s">
        <v>98</v>
      </c>
      <c r="K100" s="106"/>
      <c r="L100" s="106"/>
      <c r="M100" s="106"/>
      <c r="N100" s="106"/>
      <c r="O100" s="107"/>
      <c r="P100" s="9"/>
      <c r="Q100" s="121" t="s">
        <v>99</v>
      </c>
      <c r="R100" s="122"/>
      <c r="S100" s="122"/>
      <c r="T100" s="122"/>
      <c r="U100" s="122"/>
      <c r="V100" s="123"/>
      <c r="W100" s="9"/>
      <c r="X100" s="105" t="s">
        <v>100</v>
      </c>
      <c r="Y100" s="106"/>
      <c r="Z100" s="106"/>
      <c r="AA100" s="106"/>
      <c r="AB100" s="106"/>
      <c r="AC100" s="107"/>
      <c r="AE100" s="105" t="s">
        <v>1</v>
      </c>
      <c r="AF100" s="106"/>
      <c r="AG100" s="106"/>
      <c r="AH100" s="106"/>
      <c r="AI100" s="106"/>
      <c r="AJ100" s="107"/>
      <c r="AM100" s="143"/>
      <c r="AN100" s="143"/>
      <c r="AO100" s="143"/>
      <c r="AP100" s="143"/>
      <c r="AQ100" s="143"/>
      <c r="AR100" s="143"/>
    </row>
    <row r="101" spans="2:46" ht="13.5" customHeight="1" x14ac:dyDescent="0.15">
      <c r="B101" s="41"/>
      <c r="C101" s="41"/>
      <c r="D101" s="41"/>
      <c r="E101" s="41"/>
      <c r="F101" s="3"/>
      <c r="H101" s="9"/>
      <c r="J101" s="108"/>
      <c r="K101" s="109"/>
      <c r="L101" s="109"/>
      <c r="M101" s="109"/>
      <c r="N101" s="109"/>
      <c r="O101" s="110"/>
      <c r="P101" s="9"/>
      <c r="Q101" s="124"/>
      <c r="R101" s="125"/>
      <c r="S101" s="125"/>
      <c r="T101" s="125"/>
      <c r="U101" s="125"/>
      <c r="V101" s="126"/>
      <c r="W101" s="9"/>
      <c r="X101" s="108"/>
      <c r="Y101" s="109"/>
      <c r="Z101" s="109"/>
      <c r="AA101" s="109"/>
      <c r="AB101" s="109"/>
      <c r="AC101" s="110"/>
      <c r="AE101" s="108"/>
      <c r="AF101" s="109"/>
      <c r="AG101" s="109"/>
      <c r="AH101" s="109"/>
      <c r="AI101" s="109"/>
      <c r="AJ101" s="110"/>
      <c r="AM101" s="143"/>
      <c r="AN101" s="143"/>
      <c r="AO101" s="143"/>
      <c r="AP101" s="143"/>
      <c r="AQ101" s="143"/>
      <c r="AR101" s="143"/>
    </row>
    <row r="102" spans="2:46" ht="13.5" customHeight="1" x14ac:dyDescent="0.15">
      <c r="B102" s="41"/>
      <c r="C102" s="41"/>
      <c r="D102" s="41"/>
      <c r="E102" s="41"/>
      <c r="F102" s="3"/>
      <c r="H102" s="9"/>
      <c r="J102" s="108"/>
      <c r="K102" s="109"/>
      <c r="L102" s="109"/>
      <c r="M102" s="109"/>
      <c r="N102" s="109"/>
      <c r="O102" s="110"/>
      <c r="P102" s="9"/>
      <c r="Q102" s="124"/>
      <c r="R102" s="125"/>
      <c r="S102" s="125"/>
      <c r="T102" s="125"/>
      <c r="U102" s="125"/>
      <c r="V102" s="126"/>
      <c r="W102" s="9"/>
      <c r="X102" s="108"/>
      <c r="Y102" s="109"/>
      <c r="Z102" s="109"/>
      <c r="AA102" s="109"/>
      <c r="AB102" s="109"/>
      <c r="AC102" s="110"/>
      <c r="AE102" s="108"/>
      <c r="AF102" s="109"/>
      <c r="AG102" s="109"/>
      <c r="AH102" s="109"/>
      <c r="AI102" s="109"/>
      <c r="AJ102" s="110"/>
      <c r="AM102" s="143"/>
      <c r="AN102" s="143"/>
      <c r="AO102" s="143"/>
      <c r="AP102" s="143"/>
      <c r="AQ102" s="143"/>
      <c r="AR102" s="143"/>
    </row>
    <row r="103" spans="2:46" ht="13.5" customHeight="1" x14ac:dyDescent="0.15">
      <c r="B103" s="41"/>
      <c r="C103" s="41"/>
      <c r="D103" s="41"/>
      <c r="E103" s="41"/>
      <c r="F103" s="3"/>
      <c r="H103" s="9"/>
      <c r="J103" s="108"/>
      <c r="K103" s="109"/>
      <c r="L103" s="109"/>
      <c r="M103" s="109"/>
      <c r="N103" s="109"/>
      <c r="O103" s="110"/>
      <c r="P103" s="9"/>
      <c r="Q103" s="124"/>
      <c r="R103" s="125"/>
      <c r="S103" s="125"/>
      <c r="T103" s="125"/>
      <c r="U103" s="125"/>
      <c r="V103" s="126"/>
      <c r="W103" s="9"/>
      <c r="X103" s="108"/>
      <c r="Y103" s="109"/>
      <c r="Z103" s="109"/>
      <c r="AA103" s="109"/>
      <c r="AB103" s="109"/>
      <c r="AC103" s="110"/>
      <c r="AE103" s="108"/>
      <c r="AF103" s="109"/>
      <c r="AG103" s="109"/>
      <c r="AH103" s="109"/>
      <c r="AI103" s="109"/>
      <c r="AJ103" s="110"/>
      <c r="AM103" s="143"/>
      <c r="AN103" s="143"/>
      <c r="AO103" s="143"/>
      <c r="AP103" s="143"/>
      <c r="AQ103" s="143"/>
      <c r="AR103" s="143"/>
    </row>
    <row r="104" spans="2:46" ht="13.5" customHeight="1" x14ac:dyDescent="0.15">
      <c r="B104" s="41"/>
      <c r="C104" s="41"/>
      <c r="D104" s="41"/>
      <c r="E104" s="41"/>
      <c r="F104" s="3"/>
      <c r="H104" s="9"/>
      <c r="J104" s="111"/>
      <c r="K104" s="112"/>
      <c r="L104" s="112"/>
      <c r="M104" s="112"/>
      <c r="N104" s="112"/>
      <c r="O104" s="113"/>
      <c r="P104" s="9"/>
      <c r="Q104" s="127"/>
      <c r="R104" s="128"/>
      <c r="S104" s="128"/>
      <c r="T104" s="128"/>
      <c r="U104" s="128"/>
      <c r="V104" s="129"/>
      <c r="W104" s="9"/>
      <c r="X104" s="111"/>
      <c r="Y104" s="112"/>
      <c r="Z104" s="112"/>
      <c r="AA104" s="112"/>
      <c r="AB104" s="112"/>
      <c r="AC104" s="113"/>
      <c r="AE104" s="111"/>
      <c r="AF104" s="112"/>
      <c r="AG104" s="112"/>
      <c r="AH104" s="112"/>
      <c r="AI104" s="112"/>
      <c r="AJ104" s="113"/>
      <c r="AM104" s="143"/>
      <c r="AN104" s="143"/>
      <c r="AO104" s="143"/>
      <c r="AP104" s="143"/>
      <c r="AQ104" s="143"/>
      <c r="AR104" s="143"/>
    </row>
    <row r="105" spans="2:46" ht="13.5" customHeight="1" x14ac:dyDescent="0.15">
      <c r="B105" s="51"/>
      <c r="C105" s="51"/>
      <c r="D105" s="51"/>
      <c r="E105" s="51"/>
      <c r="F105" s="3"/>
    </row>
    <row r="106" spans="2:46" ht="13.5" customHeight="1" thickBot="1" x14ac:dyDescent="0.2">
      <c r="B106" s="52"/>
      <c r="C106" s="52"/>
      <c r="D106" s="52"/>
      <c r="E106" s="52"/>
      <c r="F106" s="3"/>
      <c r="G106" s="53" t="s">
        <v>90</v>
      </c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5"/>
    </row>
    <row r="107" spans="2:46" ht="3.75" customHeight="1" thickTop="1" x14ac:dyDescent="0.15">
      <c r="B107" s="52"/>
      <c r="C107" s="52"/>
      <c r="D107" s="52"/>
      <c r="E107" s="52"/>
      <c r="F107" s="3"/>
      <c r="G107" s="37"/>
      <c r="AR107" s="38"/>
    </row>
    <row r="108" spans="2:46" x14ac:dyDescent="0.15">
      <c r="B108" s="52"/>
      <c r="C108" s="52"/>
      <c r="D108" s="52"/>
      <c r="E108" s="52"/>
      <c r="F108" s="3"/>
      <c r="G108" s="56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8"/>
    </row>
    <row r="109" spans="2:46" ht="3.75" customHeight="1" x14ac:dyDescent="0.15">
      <c r="B109" s="52"/>
      <c r="C109" s="52"/>
      <c r="D109" s="52"/>
      <c r="E109" s="52"/>
      <c r="F109" s="3"/>
      <c r="G109" s="59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1"/>
    </row>
    <row r="110" spans="2:46" ht="3.75" hidden="1" customHeight="1" x14ac:dyDescent="0.15">
      <c r="B110" s="52"/>
      <c r="C110" s="52"/>
      <c r="D110" s="52"/>
      <c r="E110" s="52"/>
      <c r="F110" s="3"/>
      <c r="G110" s="65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7"/>
    </row>
    <row r="111" spans="2:46" ht="18" customHeight="1" x14ac:dyDescent="0.15">
      <c r="B111" s="52"/>
      <c r="C111" s="52"/>
      <c r="D111" s="52"/>
      <c r="E111" s="52"/>
      <c r="F111" s="3"/>
      <c r="G111" s="117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9"/>
      <c r="AT111" s="36" t="str">
        <f>work!$E$110</f>
        <v/>
      </c>
    </row>
    <row r="113" spans="1:46" ht="13.5" customHeight="1" thickBot="1" x14ac:dyDescent="0.2">
      <c r="B113" s="52"/>
      <c r="C113" s="52"/>
      <c r="D113" s="52"/>
      <c r="E113" s="52"/>
      <c r="F113" s="3"/>
      <c r="G113" s="53" t="s">
        <v>446</v>
      </c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5"/>
    </row>
    <row r="114" spans="1:46" ht="3.75" hidden="1" customHeight="1" thickTop="1" x14ac:dyDescent="0.15">
      <c r="B114" s="52"/>
      <c r="C114" s="52"/>
      <c r="D114" s="52"/>
      <c r="E114" s="52"/>
      <c r="F114" s="3"/>
      <c r="G114" s="62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4"/>
    </row>
    <row r="115" spans="1:46" ht="18" customHeight="1" thickTop="1" x14ac:dyDescent="0.15">
      <c r="B115" s="52"/>
      <c r="C115" s="52"/>
      <c r="D115" s="52"/>
      <c r="E115" s="52"/>
      <c r="F115" s="3"/>
      <c r="G115" s="117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9"/>
      <c r="AT115" s="36" t="str">
        <f>work!$E$111</f>
        <v/>
      </c>
    </row>
    <row r="117" spans="1:46" ht="13.5" customHeight="1" thickBot="1" x14ac:dyDescent="0.2">
      <c r="B117" s="52"/>
      <c r="C117" s="52"/>
      <c r="D117" s="52"/>
      <c r="E117" s="52"/>
      <c r="F117" s="3"/>
      <c r="G117" s="53" t="s">
        <v>73</v>
      </c>
      <c r="H117" s="53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5"/>
    </row>
    <row r="118" spans="1:46" ht="3.75" hidden="1" customHeight="1" thickTop="1" x14ac:dyDescent="0.15">
      <c r="B118" s="52"/>
      <c r="C118" s="52"/>
      <c r="D118" s="52"/>
      <c r="E118" s="52"/>
      <c r="F118" s="3"/>
      <c r="G118" s="62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4"/>
    </row>
    <row r="119" spans="1:46" ht="18" customHeight="1" thickTop="1" x14ac:dyDescent="0.15">
      <c r="B119" s="52"/>
      <c r="C119" s="52"/>
      <c r="D119" s="52"/>
      <c r="E119" s="52"/>
      <c r="F119" s="3"/>
      <c r="G119" s="117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9"/>
      <c r="AT119" s="36" t="str">
        <f>work!$E$112</f>
        <v/>
      </c>
    </row>
    <row r="121" spans="1:46" ht="27.75" x14ac:dyDescent="0.15">
      <c r="A121" s="74"/>
      <c r="B121" s="6" t="s">
        <v>14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</row>
    <row r="123" spans="1:46" ht="27.75" x14ac:dyDescent="0.15">
      <c r="B123" s="8" t="s">
        <v>448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</row>
    <row r="125" spans="1:46" x14ac:dyDescent="0.15">
      <c r="B125" s="39" t="s">
        <v>0</v>
      </c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</row>
    <row r="126" spans="1:46" ht="3.75" customHeight="1" x14ac:dyDescent="0.15"/>
    <row r="127" spans="1:46" ht="49.5" customHeight="1" x14ac:dyDescent="0.15">
      <c r="A127" s="68"/>
      <c r="B127" s="120" t="s">
        <v>444</v>
      </c>
      <c r="C127" s="120"/>
      <c r="D127" s="120"/>
      <c r="E127" s="120"/>
      <c r="F127" s="40"/>
      <c r="G127" s="114" t="s">
        <v>208</v>
      </c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6"/>
    </row>
    <row r="128" spans="1:46" ht="15" customHeight="1" x14ac:dyDescent="0.15">
      <c r="B128" s="40"/>
      <c r="C128" s="40"/>
      <c r="D128" s="40"/>
      <c r="E128" s="40"/>
      <c r="F128" s="4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2:46" ht="15" customHeight="1" x14ac:dyDescent="0.15">
      <c r="B129" s="41"/>
      <c r="C129" s="91" t="s">
        <v>411</v>
      </c>
      <c r="D129" s="91"/>
      <c r="E129" s="91"/>
      <c r="F129" s="40"/>
      <c r="H129" s="42"/>
      <c r="I129" s="42"/>
      <c r="J129" s="95" t="s">
        <v>72</v>
      </c>
      <c r="K129" s="95"/>
      <c r="L129" s="95"/>
      <c r="M129" s="95"/>
      <c r="N129" s="95"/>
      <c r="O129" s="95"/>
      <c r="P129" s="42"/>
      <c r="Q129" s="95" t="s">
        <v>71</v>
      </c>
      <c r="R129" s="95"/>
      <c r="S129" s="95"/>
      <c r="T129" s="95"/>
      <c r="U129" s="95"/>
      <c r="V129" s="95"/>
      <c r="W129" s="42"/>
      <c r="X129" s="95" t="s">
        <v>70</v>
      </c>
      <c r="Y129" s="95"/>
      <c r="Z129" s="95"/>
      <c r="AA129" s="95"/>
      <c r="AB129" s="95"/>
      <c r="AC129" s="95"/>
      <c r="AD129" s="42"/>
      <c r="AE129" s="95" t="s">
        <v>76</v>
      </c>
      <c r="AF129" s="95"/>
      <c r="AG129" s="95"/>
      <c r="AH129" s="95"/>
      <c r="AI129" s="95"/>
      <c r="AJ129" s="95"/>
      <c r="AK129" s="42"/>
      <c r="AL129" s="42"/>
      <c r="AN129" s="42"/>
      <c r="AO129" s="42"/>
      <c r="AP129" s="42"/>
      <c r="AQ129" s="42"/>
      <c r="AR129" s="42"/>
      <c r="AS129" s="42"/>
    </row>
    <row r="130" spans="2:46" ht="3.75" customHeight="1" x14ac:dyDescent="0.15">
      <c r="B130" s="41"/>
      <c r="C130" s="41"/>
      <c r="D130" s="41"/>
      <c r="E130" s="41"/>
      <c r="F130" s="3"/>
    </row>
    <row r="131" spans="2:46" ht="13.5" customHeight="1" x14ac:dyDescent="0.15">
      <c r="B131" s="41"/>
      <c r="C131" s="43"/>
      <c r="D131" s="43"/>
      <c r="E131" s="43"/>
      <c r="F131" s="3"/>
      <c r="H131" s="44" t="s">
        <v>205</v>
      </c>
      <c r="J131" s="48"/>
      <c r="K131" s="49"/>
      <c r="L131" s="49"/>
      <c r="M131" s="49"/>
      <c r="N131" s="49"/>
      <c r="O131" s="50"/>
      <c r="Q131" s="48"/>
      <c r="R131" s="49"/>
      <c r="S131" s="49"/>
      <c r="T131" s="49"/>
      <c r="U131" s="49"/>
      <c r="V131" s="50"/>
      <c r="X131" s="48"/>
      <c r="Y131" s="49"/>
      <c r="Z131" s="49"/>
      <c r="AA131" s="49"/>
      <c r="AB131" s="49"/>
      <c r="AC131" s="50"/>
      <c r="AE131" s="48"/>
      <c r="AF131" s="49"/>
      <c r="AG131" s="49"/>
      <c r="AH131" s="49"/>
      <c r="AI131" s="49"/>
      <c r="AJ131" s="50"/>
    </row>
    <row r="132" spans="2:46" ht="13.5" customHeight="1" x14ac:dyDescent="0.15">
      <c r="B132" s="41"/>
      <c r="C132" s="41"/>
      <c r="D132" s="41"/>
      <c r="E132" s="41"/>
      <c r="F132" s="3"/>
      <c r="H132" s="9"/>
      <c r="J132" s="105" t="s">
        <v>97</v>
      </c>
      <c r="K132" s="106"/>
      <c r="L132" s="106"/>
      <c r="M132" s="106"/>
      <c r="N132" s="106"/>
      <c r="O132" s="107"/>
      <c r="P132" s="9"/>
      <c r="Q132" s="105" t="s">
        <v>209</v>
      </c>
      <c r="R132" s="106"/>
      <c r="S132" s="106"/>
      <c r="T132" s="106"/>
      <c r="U132" s="106"/>
      <c r="V132" s="107"/>
      <c r="W132" s="9"/>
      <c r="X132" s="105" t="s">
        <v>210</v>
      </c>
      <c r="Y132" s="106"/>
      <c r="Z132" s="106"/>
      <c r="AA132" s="106"/>
      <c r="AB132" s="106"/>
      <c r="AC132" s="107"/>
      <c r="AE132" s="105" t="s">
        <v>1</v>
      </c>
      <c r="AF132" s="106"/>
      <c r="AG132" s="106"/>
      <c r="AH132" s="106"/>
      <c r="AI132" s="106"/>
      <c r="AJ132" s="107"/>
      <c r="AM132" s="143"/>
      <c r="AN132" s="143"/>
      <c r="AO132" s="143"/>
      <c r="AP132" s="143"/>
      <c r="AQ132" s="143"/>
      <c r="AR132" s="143"/>
    </row>
    <row r="133" spans="2:46" ht="13.5" customHeight="1" x14ac:dyDescent="0.15">
      <c r="B133" s="41"/>
      <c r="C133" s="41"/>
      <c r="D133" s="41"/>
      <c r="E133" s="41"/>
      <c r="F133" s="3"/>
      <c r="H133" s="9"/>
      <c r="J133" s="108"/>
      <c r="K133" s="109"/>
      <c r="L133" s="109"/>
      <c r="M133" s="109"/>
      <c r="N133" s="109"/>
      <c r="O133" s="110"/>
      <c r="P133" s="9"/>
      <c r="Q133" s="108"/>
      <c r="R133" s="109"/>
      <c r="S133" s="109"/>
      <c r="T133" s="109"/>
      <c r="U133" s="109"/>
      <c r="V133" s="110"/>
      <c r="W133" s="9"/>
      <c r="X133" s="108"/>
      <c r="Y133" s="109"/>
      <c r="Z133" s="109"/>
      <c r="AA133" s="109"/>
      <c r="AB133" s="109"/>
      <c r="AC133" s="110"/>
      <c r="AE133" s="108"/>
      <c r="AF133" s="109"/>
      <c r="AG133" s="109"/>
      <c r="AH133" s="109"/>
      <c r="AI133" s="109"/>
      <c r="AJ133" s="110"/>
      <c r="AM133" s="143"/>
      <c r="AN133" s="143"/>
      <c r="AO133" s="143"/>
      <c r="AP133" s="143"/>
      <c r="AQ133" s="143"/>
      <c r="AR133" s="143"/>
    </row>
    <row r="134" spans="2:46" ht="13.5" customHeight="1" x14ac:dyDescent="0.15">
      <c r="B134" s="41"/>
      <c r="C134" s="41"/>
      <c r="D134" s="41"/>
      <c r="E134" s="41"/>
      <c r="F134" s="3"/>
      <c r="H134" s="9"/>
      <c r="J134" s="108"/>
      <c r="K134" s="109"/>
      <c r="L134" s="109"/>
      <c r="M134" s="109"/>
      <c r="N134" s="109"/>
      <c r="O134" s="110"/>
      <c r="P134" s="9"/>
      <c r="Q134" s="108"/>
      <c r="R134" s="109"/>
      <c r="S134" s="109"/>
      <c r="T134" s="109"/>
      <c r="U134" s="109"/>
      <c r="V134" s="110"/>
      <c r="W134" s="9"/>
      <c r="X134" s="108"/>
      <c r="Y134" s="109"/>
      <c r="Z134" s="109"/>
      <c r="AA134" s="109"/>
      <c r="AB134" s="109"/>
      <c r="AC134" s="110"/>
      <c r="AE134" s="108"/>
      <c r="AF134" s="109"/>
      <c r="AG134" s="109"/>
      <c r="AH134" s="109"/>
      <c r="AI134" s="109"/>
      <c r="AJ134" s="110"/>
      <c r="AM134" s="143"/>
      <c r="AN134" s="143"/>
      <c r="AO134" s="143"/>
      <c r="AP134" s="143"/>
      <c r="AQ134" s="143"/>
      <c r="AR134" s="143"/>
    </row>
    <row r="135" spans="2:46" ht="13.5" customHeight="1" x14ac:dyDescent="0.15">
      <c r="B135" s="41"/>
      <c r="C135" s="41"/>
      <c r="D135" s="41"/>
      <c r="E135" s="41"/>
      <c r="F135" s="3"/>
      <c r="H135" s="9"/>
      <c r="J135" s="108"/>
      <c r="K135" s="109"/>
      <c r="L135" s="109"/>
      <c r="M135" s="109"/>
      <c r="N135" s="109"/>
      <c r="O135" s="110"/>
      <c r="P135" s="9"/>
      <c r="Q135" s="108"/>
      <c r="R135" s="109"/>
      <c r="S135" s="109"/>
      <c r="T135" s="109"/>
      <c r="U135" s="109"/>
      <c r="V135" s="110"/>
      <c r="W135" s="9"/>
      <c r="X135" s="108"/>
      <c r="Y135" s="109"/>
      <c r="Z135" s="109"/>
      <c r="AA135" s="109"/>
      <c r="AB135" s="109"/>
      <c r="AC135" s="110"/>
      <c r="AE135" s="108"/>
      <c r="AF135" s="109"/>
      <c r="AG135" s="109"/>
      <c r="AH135" s="109"/>
      <c r="AI135" s="109"/>
      <c r="AJ135" s="110"/>
      <c r="AM135" s="143"/>
      <c r="AN135" s="143"/>
      <c r="AO135" s="143"/>
      <c r="AP135" s="143"/>
      <c r="AQ135" s="143"/>
      <c r="AR135" s="143"/>
    </row>
    <row r="136" spans="2:46" ht="13.5" customHeight="1" x14ac:dyDescent="0.15">
      <c r="B136" s="41"/>
      <c r="C136" s="41"/>
      <c r="D136" s="41"/>
      <c r="E136" s="41"/>
      <c r="F136" s="3"/>
      <c r="H136" s="9"/>
      <c r="J136" s="111"/>
      <c r="K136" s="112"/>
      <c r="L136" s="112"/>
      <c r="M136" s="112"/>
      <c r="N136" s="112"/>
      <c r="O136" s="113"/>
      <c r="P136" s="9"/>
      <c r="Q136" s="111"/>
      <c r="R136" s="112"/>
      <c r="S136" s="112"/>
      <c r="T136" s="112"/>
      <c r="U136" s="112"/>
      <c r="V136" s="113"/>
      <c r="W136" s="9"/>
      <c r="X136" s="111"/>
      <c r="Y136" s="112"/>
      <c r="Z136" s="112"/>
      <c r="AA136" s="112"/>
      <c r="AB136" s="112"/>
      <c r="AC136" s="113"/>
      <c r="AE136" s="111"/>
      <c r="AF136" s="112"/>
      <c r="AG136" s="112"/>
      <c r="AH136" s="112"/>
      <c r="AI136" s="112"/>
      <c r="AJ136" s="113"/>
      <c r="AM136" s="143"/>
      <c r="AN136" s="143"/>
      <c r="AO136" s="143"/>
      <c r="AP136" s="143"/>
      <c r="AQ136" s="143"/>
      <c r="AR136" s="143"/>
    </row>
    <row r="137" spans="2:46" ht="13.5" customHeight="1" x14ac:dyDescent="0.15">
      <c r="B137" s="51"/>
      <c r="C137" s="51"/>
      <c r="D137" s="51"/>
      <c r="E137" s="51"/>
      <c r="F137" s="3"/>
    </row>
    <row r="138" spans="2:46" ht="13.5" customHeight="1" thickBot="1" x14ac:dyDescent="0.2">
      <c r="B138" s="52"/>
      <c r="C138" s="52"/>
      <c r="D138" s="52"/>
      <c r="E138" s="52"/>
      <c r="F138" s="3"/>
      <c r="G138" s="53" t="s">
        <v>90</v>
      </c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5"/>
    </row>
    <row r="139" spans="2:46" ht="3.75" customHeight="1" thickTop="1" x14ac:dyDescent="0.15">
      <c r="B139" s="52"/>
      <c r="C139" s="52"/>
      <c r="D139" s="52"/>
      <c r="E139" s="52"/>
      <c r="F139" s="3"/>
      <c r="G139" s="37"/>
      <c r="AR139" s="38"/>
    </row>
    <row r="140" spans="2:46" x14ac:dyDescent="0.15">
      <c r="B140" s="52"/>
      <c r="C140" s="52"/>
      <c r="D140" s="52"/>
      <c r="E140" s="52"/>
      <c r="F140" s="3"/>
      <c r="G140" s="56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8"/>
    </row>
    <row r="141" spans="2:46" ht="3.75" customHeight="1" x14ac:dyDescent="0.15">
      <c r="B141" s="52"/>
      <c r="C141" s="52"/>
      <c r="D141" s="52"/>
      <c r="E141" s="52"/>
      <c r="F141" s="3"/>
      <c r="G141" s="59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1"/>
    </row>
    <row r="142" spans="2:46" ht="3.75" hidden="1" customHeight="1" x14ac:dyDescent="0.15">
      <c r="B142" s="52"/>
      <c r="C142" s="52"/>
      <c r="D142" s="52"/>
      <c r="E142" s="52"/>
      <c r="F142" s="3"/>
      <c r="G142" s="65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  <c r="AQ142" s="66"/>
      <c r="AR142" s="67"/>
    </row>
    <row r="143" spans="2:46" ht="18" customHeight="1" x14ac:dyDescent="0.15">
      <c r="B143" s="52"/>
      <c r="C143" s="52"/>
      <c r="D143" s="52"/>
      <c r="E143" s="52"/>
      <c r="F143" s="3"/>
      <c r="G143" s="117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9"/>
      <c r="AT143" s="36" t="str">
        <f>work!$E$158</f>
        <v/>
      </c>
    </row>
    <row r="145" spans="1:46" ht="13.5" customHeight="1" thickBot="1" x14ac:dyDescent="0.2">
      <c r="B145" s="52"/>
      <c r="C145" s="52"/>
      <c r="D145" s="52"/>
      <c r="E145" s="52"/>
      <c r="F145" s="3"/>
      <c r="G145" s="53" t="s">
        <v>446</v>
      </c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55"/>
    </row>
    <row r="146" spans="1:46" ht="3.75" hidden="1" customHeight="1" thickTop="1" x14ac:dyDescent="0.15">
      <c r="B146" s="52"/>
      <c r="C146" s="52"/>
      <c r="D146" s="52"/>
      <c r="E146" s="52"/>
      <c r="F146" s="3"/>
      <c r="G146" s="62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4"/>
    </row>
    <row r="147" spans="1:46" ht="18" customHeight="1" thickTop="1" x14ac:dyDescent="0.15">
      <c r="B147" s="52"/>
      <c r="C147" s="52"/>
      <c r="D147" s="52"/>
      <c r="E147" s="52"/>
      <c r="F147" s="3"/>
      <c r="G147" s="117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9"/>
      <c r="AT147" s="36" t="str">
        <f>work!$E$159</f>
        <v/>
      </c>
    </row>
    <row r="149" spans="1:46" ht="13.5" customHeight="1" thickBot="1" x14ac:dyDescent="0.2">
      <c r="B149" s="52"/>
      <c r="C149" s="52"/>
      <c r="D149" s="52"/>
      <c r="E149" s="52"/>
      <c r="F149" s="3"/>
      <c r="G149" s="53" t="s">
        <v>73</v>
      </c>
      <c r="H149" s="53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5"/>
    </row>
    <row r="150" spans="1:46" ht="14.25" hidden="1" thickTop="1" x14ac:dyDescent="0.15">
      <c r="B150" s="52"/>
      <c r="C150" s="52"/>
      <c r="D150" s="52"/>
      <c r="E150" s="52"/>
      <c r="F150" s="3"/>
      <c r="G150" s="62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4"/>
    </row>
    <row r="151" spans="1:46" ht="18" customHeight="1" thickTop="1" x14ac:dyDescent="0.15">
      <c r="B151" s="52"/>
      <c r="C151" s="52"/>
      <c r="D151" s="52"/>
      <c r="E151" s="52"/>
      <c r="F151" s="3"/>
      <c r="G151" s="117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9"/>
      <c r="AT151" s="36" t="str">
        <f>work!$E$160</f>
        <v/>
      </c>
    </row>
    <row r="153" spans="1:46" x14ac:dyDescent="0.15">
      <c r="B153" s="39" t="s">
        <v>0</v>
      </c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</row>
    <row r="154" spans="1:46" ht="3.75" customHeight="1" x14ac:dyDescent="0.15"/>
    <row r="155" spans="1:46" ht="49.5" customHeight="1" x14ac:dyDescent="0.15">
      <c r="A155" s="68"/>
      <c r="B155" s="120" t="s">
        <v>445</v>
      </c>
      <c r="C155" s="120"/>
      <c r="D155" s="120"/>
      <c r="E155" s="120"/>
      <c r="F155" s="40"/>
      <c r="G155" s="114" t="s">
        <v>96</v>
      </c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5"/>
      <c r="AO155" s="115"/>
      <c r="AP155" s="115"/>
      <c r="AQ155" s="115"/>
      <c r="AR155" s="115"/>
      <c r="AS155" s="116"/>
    </row>
    <row r="156" spans="1:46" ht="15" customHeight="1" x14ac:dyDescent="0.15">
      <c r="B156" s="40"/>
      <c r="C156" s="40"/>
      <c r="D156" s="40"/>
      <c r="E156" s="40"/>
      <c r="F156" s="4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46" ht="15" customHeight="1" x14ac:dyDescent="0.15">
      <c r="B157" s="41"/>
      <c r="C157" s="91" t="s">
        <v>411</v>
      </c>
      <c r="D157" s="91"/>
      <c r="E157" s="91"/>
      <c r="F157" s="40"/>
      <c r="H157" s="42"/>
      <c r="I157" s="42"/>
      <c r="J157" s="95" t="s">
        <v>72</v>
      </c>
      <c r="K157" s="95"/>
      <c r="L157" s="95"/>
      <c r="M157" s="95"/>
      <c r="N157" s="95"/>
      <c r="O157" s="95"/>
      <c r="P157" s="42"/>
      <c r="Q157" s="95" t="s">
        <v>71</v>
      </c>
      <c r="R157" s="95"/>
      <c r="S157" s="95"/>
      <c r="T157" s="95"/>
      <c r="U157" s="95"/>
      <c r="V157" s="95"/>
      <c r="W157" s="42"/>
      <c r="X157" s="95" t="s">
        <v>70</v>
      </c>
      <c r="Y157" s="95"/>
      <c r="Z157" s="95"/>
      <c r="AA157" s="95"/>
      <c r="AB157" s="95"/>
      <c r="AC157" s="95"/>
      <c r="AD157" s="42"/>
      <c r="AE157" s="95" t="s">
        <v>76</v>
      </c>
      <c r="AF157" s="95"/>
      <c r="AG157" s="95"/>
      <c r="AH157" s="95"/>
      <c r="AI157" s="95"/>
      <c r="AJ157" s="95"/>
      <c r="AK157" s="42"/>
      <c r="AL157" s="42"/>
      <c r="AN157" s="42"/>
      <c r="AO157" s="42"/>
      <c r="AP157" s="42"/>
      <c r="AQ157" s="42"/>
      <c r="AR157" s="42"/>
      <c r="AS157" s="42"/>
    </row>
    <row r="158" spans="1:46" ht="3.75" customHeight="1" x14ac:dyDescent="0.15">
      <c r="B158" s="41"/>
      <c r="C158" s="41"/>
      <c r="D158" s="41"/>
      <c r="E158" s="41"/>
      <c r="F158" s="3"/>
    </row>
    <row r="159" spans="1:46" ht="13.5" customHeight="1" x14ac:dyDescent="0.15">
      <c r="B159" s="41"/>
      <c r="C159" s="43"/>
      <c r="D159" s="43"/>
      <c r="E159" s="43"/>
      <c r="F159" s="3"/>
      <c r="H159" s="44" t="s">
        <v>205</v>
      </c>
      <c r="J159" s="48"/>
      <c r="K159" s="49"/>
      <c r="L159" s="49"/>
      <c r="M159" s="49"/>
      <c r="N159" s="49"/>
      <c r="O159" s="50"/>
      <c r="Q159" s="48"/>
      <c r="R159" s="49"/>
      <c r="S159" s="49"/>
      <c r="T159" s="49"/>
      <c r="U159" s="49"/>
      <c r="V159" s="50"/>
      <c r="X159" s="48"/>
      <c r="Y159" s="49"/>
      <c r="Z159" s="49"/>
      <c r="AA159" s="49"/>
      <c r="AB159" s="49"/>
      <c r="AC159" s="50"/>
      <c r="AE159" s="48"/>
      <c r="AF159" s="49"/>
      <c r="AG159" s="49"/>
      <c r="AH159" s="49"/>
      <c r="AI159" s="49"/>
      <c r="AJ159" s="50"/>
    </row>
    <row r="160" spans="1:46" ht="13.5" customHeight="1" x14ac:dyDescent="0.15">
      <c r="B160" s="41"/>
      <c r="C160" s="41"/>
      <c r="D160" s="41"/>
      <c r="E160" s="41"/>
      <c r="F160" s="3"/>
      <c r="H160" s="9"/>
      <c r="J160" s="96" t="s">
        <v>218</v>
      </c>
      <c r="K160" s="97"/>
      <c r="L160" s="97"/>
      <c r="M160" s="97"/>
      <c r="N160" s="97"/>
      <c r="O160" s="98"/>
      <c r="P160" s="9"/>
      <c r="Q160" s="105" t="s">
        <v>219</v>
      </c>
      <c r="R160" s="106"/>
      <c r="S160" s="106"/>
      <c r="T160" s="106"/>
      <c r="U160" s="106"/>
      <c r="V160" s="107"/>
      <c r="W160" s="9"/>
      <c r="X160" s="96" t="s">
        <v>220</v>
      </c>
      <c r="Y160" s="97"/>
      <c r="Z160" s="97"/>
      <c r="AA160" s="97"/>
      <c r="AB160" s="97"/>
      <c r="AC160" s="98"/>
      <c r="AD160" s="9"/>
      <c r="AE160" s="105" t="s">
        <v>1</v>
      </c>
      <c r="AF160" s="106"/>
      <c r="AG160" s="106"/>
      <c r="AH160" s="106"/>
      <c r="AI160" s="106"/>
      <c r="AJ160" s="107"/>
      <c r="AM160" s="143"/>
      <c r="AN160" s="143"/>
      <c r="AO160" s="143"/>
      <c r="AP160" s="143"/>
      <c r="AQ160" s="143"/>
      <c r="AR160" s="143"/>
    </row>
    <row r="161" spans="2:46" ht="13.5" customHeight="1" x14ac:dyDescent="0.15">
      <c r="B161" s="41"/>
      <c r="C161" s="41"/>
      <c r="D161" s="41"/>
      <c r="E161" s="41"/>
      <c r="F161" s="3"/>
      <c r="H161" s="9"/>
      <c r="J161" s="99"/>
      <c r="K161" s="100"/>
      <c r="L161" s="100"/>
      <c r="M161" s="100"/>
      <c r="N161" s="100"/>
      <c r="O161" s="101"/>
      <c r="P161" s="9"/>
      <c r="Q161" s="108"/>
      <c r="R161" s="109"/>
      <c r="S161" s="109"/>
      <c r="T161" s="109"/>
      <c r="U161" s="109"/>
      <c r="V161" s="110"/>
      <c r="W161" s="9"/>
      <c r="X161" s="99"/>
      <c r="Y161" s="100"/>
      <c r="Z161" s="100"/>
      <c r="AA161" s="100"/>
      <c r="AB161" s="100"/>
      <c r="AC161" s="101"/>
      <c r="AD161" s="9"/>
      <c r="AE161" s="108"/>
      <c r="AF161" s="109"/>
      <c r="AG161" s="109"/>
      <c r="AH161" s="109"/>
      <c r="AI161" s="109"/>
      <c r="AJ161" s="110"/>
      <c r="AM161" s="143"/>
      <c r="AN161" s="143"/>
      <c r="AO161" s="143"/>
      <c r="AP161" s="143"/>
      <c r="AQ161" s="143"/>
      <c r="AR161" s="143"/>
    </row>
    <row r="162" spans="2:46" ht="13.5" customHeight="1" x14ac:dyDescent="0.15">
      <c r="B162" s="41"/>
      <c r="C162" s="41"/>
      <c r="D162" s="41"/>
      <c r="E162" s="41"/>
      <c r="F162" s="3"/>
      <c r="H162" s="9"/>
      <c r="J162" s="99"/>
      <c r="K162" s="100"/>
      <c r="L162" s="100"/>
      <c r="M162" s="100"/>
      <c r="N162" s="100"/>
      <c r="O162" s="101"/>
      <c r="P162" s="9"/>
      <c r="Q162" s="108"/>
      <c r="R162" s="109"/>
      <c r="S162" s="109"/>
      <c r="T162" s="109"/>
      <c r="U162" s="109"/>
      <c r="V162" s="110"/>
      <c r="W162" s="9"/>
      <c r="X162" s="99"/>
      <c r="Y162" s="100"/>
      <c r="Z162" s="100"/>
      <c r="AA162" s="100"/>
      <c r="AB162" s="100"/>
      <c r="AC162" s="101"/>
      <c r="AD162" s="9"/>
      <c r="AE162" s="108"/>
      <c r="AF162" s="109"/>
      <c r="AG162" s="109"/>
      <c r="AH162" s="109"/>
      <c r="AI162" s="109"/>
      <c r="AJ162" s="110"/>
      <c r="AM162" s="143"/>
      <c r="AN162" s="143"/>
      <c r="AO162" s="143"/>
      <c r="AP162" s="143"/>
      <c r="AQ162" s="143"/>
      <c r="AR162" s="143"/>
    </row>
    <row r="163" spans="2:46" ht="13.5" customHeight="1" x14ac:dyDescent="0.15">
      <c r="B163" s="41"/>
      <c r="C163" s="41"/>
      <c r="D163" s="41"/>
      <c r="E163" s="41"/>
      <c r="F163" s="3"/>
      <c r="H163" s="9"/>
      <c r="J163" s="99"/>
      <c r="K163" s="100"/>
      <c r="L163" s="100"/>
      <c r="M163" s="100"/>
      <c r="N163" s="100"/>
      <c r="O163" s="101"/>
      <c r="P163" s="9"/>
      <c r="Q163" s="108"/>
      <c r="R163" s="109"/>
      <c r="S163" s="109"/>
      <c r="T163" s="109"/>
      <c r="U163" s="109"/>
      <c r="V163" s="110"/>
      <c r="W163" s="9"/>
      <c r="X163" s="99"/>
      <c r="Y163" s="100"/>
      <c r="Z163" s="100"/>
      <c r="AA163" s="100"/>
      <c r="AB163" s="100"/>
      <c r="AC163" s="101"/>
      <c r="AD163" s="9"/>
      <c r="AE163" s="108"/>
      <c r="AF163" s="109"/>
      <c r="AG163" s="109"/>
      <c r="AH163" s="109"/>
      <c r="AI163" s="109"/>
      <c r="AJ163" s="110"/>
      <c r="AM163" s="143"/>
      <c r="AN163" s="143"/>
      <c r="AO163" s="143"/>
      <c r="AP163" s="143"/>
      <c r="AQ163" s="143"/>
      <c r="AR163" s="143"/>
    </row>
    <row r="164" spans="2:46" ht="13.5" customHeight="1" x14ac:dyDescent="0.15">
      <c r="B164" s="41"/>
      <c r="C164" s="41"/>
      <c r="D164" s="41"/>
      <c r="E164" s="41"/>
      <c r="F164" s="3"/>
      <c r="H164" s="9"/>
      <c r="J164" s="102"/>
      <c r="K164" s="103"/>
      <c r="L164" s="103"/>
      <c r="M164" s="103"/>
      <c r="N164" s="103"/>
      <c r="O164" s="104"/>
      <c r="P164" s="9"/>
      <c r="Q164" s="111"/>
      <c r="R164" s="112"/>
      <c r="S164" s="112"/>
      <c r="T164" s="112"/>
      <c r="U164" s="112"/>
      <c r="V164" s="113"/>
      <c r="W164" s="9"/>
      <c r="X164" s="102"/>
      <c r="Y164" s="103"/>
      <c r="Z164" s="103"/>
      <c r="AA164" s="103"/>
      <c r="AB164" s="103"/>
      <c r="AC164" s="104"/>
      <c r="AD164" s="9"/>
      <c r="AE164" s="111"/>
      <c r="AF164" s="112"/>
      <c r="AG164" s="112"/>
      <c r="AH164" s="112"/>
      <c r="AI164" s="112"/>
      <c r="AJ164" s="113"/>
      <c r="AM164" s="143"/>
      <c r="AN164" s="143"/>
      <c r="AO164" s="143"/>
      <c r="AP164" s="143"/>
      <c r="AQ164" s="143"/>
      <c r="AR164" s="143"/>
    </row>
    <row r="165" spans="2:46" ht="13.5" customHeight="1" x14ac:dyDescent="0.15">
      <c r="B165" s="51"/>
      <c r="C165" s="51"/>
      <c r="D165" s="51"/>
      <c r="E165" s="51"/>
      <c r="F165" s="3"/>
    </row>
    <row r="166" spans="2:46" ht="13.5" customHeight="1" thickBot="1" x14ac:dyDescent="0.2">
      <c r="B166" s="52"/>
      <c r="C166" s="52"/>
      <c r="D166" s="52"/>
      <c r="E166" s="52"/>
      <c r="F166" s="3"/>
      <c r="G166" s="53" t="s">
        <v>90</v>
      </c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5"/>
    </row>
    <row r="167" spans="2:46" ht="3.75" customHeight="1" thickTop="1" x14ac:dyDescent="0.15">
      <c r="B167" s="52"/>
      <c r="C167" s="52"/>
      <c r="D167" s="52"/>
      <c r="E167" s="52"/>
      <c r="F167" s="3"/>
      <c r="G167" s="37"/>
      <c r="AR167" s="38"/>
    </row>
    <row r="168" spans="2:46" x14ac:dyDescent="0.15">
      <c r="B168" s="52"/>
      <c r="C168" s="52"/>
      <c r="D168" s="52"/>
      <c r="E168" s="52"/>
      <c r="F168" s="3"/>
      <c r="G168" s="56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8"/>
    </row>
    <row r="169" spans="2:46" ht="3.75" customHeight="1" x14ac:dyDescent="0.15">
      <c r="B169" s="52"/>
      <c r="C169" s="52"/>
      <c r="D169" s="52"/>
      <c r="E169" s="52"/>
      <c r="F169" s="3"/>
      <c r="G169" s="59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1"/>
    </row>
    <row r="170" spans="2:46" ht="3.75" hidden="1" customHeight="1" x14ac:dyDescent="0.15">
      <c r="B170" s="52"/>
      <c r="C170" s="52"/>
      <c r="D170" s="52"/>
      <c r="E170" s="52"/>
      <c r="F170" s="3"/>
      <c r="G170" s="65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7"/>
    </row>
    <row r="171" spans="2:46" ht="18" customHeight="1" x14ac:dyDescent="0.15">
      <c r="B171" s="52"/>
      <c r="C171" s="52"/>
      <c r="D171" s="52"/>
      <c r="E171" s="52"/>
      <c r="F171" s="3"/>
      <c r="G171" s="117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9"/>
      <c r="AT171" s="36" t="str">
        <f>work!$E$170</f>
        <v/>
      </c>
    </row>
    <row r="173" spans="2:46" ht="13.5" customHeight="1" thickBot="1" x14ac:dyDescent="0.2">
      <c r="B173" s="52"/>
      <c r="C173" s="52"/>
      <c r="D173" s="52"/>
      <c r="E173" s="52"/>
      <c r="F173" s="3"/>
      <c r="G173" s="53" t="s">
        <v>446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5"/>
    </row>
    <row r="174" spans="2:46" ht="3.75" hidden="1" customHeight="1" thickTop="1" x14ac:dyDescent="0.15">
      <c r="B174" s="52"/>
      <c r="C174" s="52"/>
      <c r="D174" s="52"/>
      <c r="E174" s="52"/>
      <c r="F174" s="3"/>
      <c r="G174" s="62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4"/>
    </row>
    <row r="175" spans="2:46" ht="18" customHeight="1" thickTop="1" x14ac:dyDescent="0.15">
      <c r="B175" s="52"/>
      <c r="C175" s="52"/>
      <c r="D175" s="52"/>
      <c r="E175" s="52"/>
      <c r="F175" s="3"/>
      <c r="G175" s="117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9"/>
      <c r="AT175" t="str">
        <f>work!$E$171</f>
        <v/>
      </c>
    </row>
    <row r="177" spans="1:46" ht="13.5" customHeight="1" thickBot="1" x14ac:dyDescent="0.2">
      <c r="B177" s="52"/>
      <c r="C177" s="52"/>
      <c r="D177" s="52"/>
      <c r="E177" s="52"/>
      <c r="F177" s="3"/>
      <c r="G177" s="53" t="s">
        <v>73</v>
      </c>
      <c r="H177" s="53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55"/>
    </row>
    <row r="178" spans="1:46" ht="3.75" hidden="1" customHeight="1" thickTop="1" x14ac:dyDescent="0.15">
      <c r="B178" s="52"/>
      <c r="C178" s="52"/>
      <c r="D178" s="52"/>
      <c r="E178" s="52"/>
      <c r="F178" s="3"/>
      <c r="G178" s="62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4"/>
    </row>
    <row r="179" spans="1:46" ht="18" customHeight="1" thickTop="1" x14ac:dyDescent="0.15">
      <c r="B179" s="52"/>
      <c r="C179" s="52"/>
      <c r="D179" s="52"/>
      <c r="E179" s="52"/>
      <c r="F179" s="3"/>
      <c r="G179" s="117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9"/>
      <c r="AT179" s="36" t="str">
        <f>work!$E$172</f>
        <v/>
      </c>
    </row>
    <row r="182" spans="1:46" ht="27.75" x14ac:dyDescent="0.15">
      <c r="A182" s="72"/>
      <c r="B182" s="8" t="s">
        <v>40</v>
      </c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</row>
    <row r="183" spans="1:46" ht="14.25" thickBot="1" x14ac:dyDescent="0.2"/>
    <row r="184" spans="1:46" ht="151.5" customHeight="1" thickBot="1" x14ac:dyDescent="0.2">
      <c r="B184" s="88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90"/>
      <c r="AT184" s="36" t="str">
        <f>work!$E$185</f>
        <v/>
      </c>
    </row>
  </sheetData>
  <sheetProtection formatRows="0"/>
  <mergeCells count="93">
    <mergeCell ref="G30:AR30"/>
    <mergeCell ref="G26:AR26"/>
    <mergeCell ref="G34:AR34"/>
    <mergeCell ref="J15:O19"/>
    <mergeCell ref="Q15:V19"/>
    <mergeCell ref="X15:AC19"/>
    <mergeCell ref="AE15:AJ19"/>
    <mergeCell ref="AM15:AR19"/>
    <mergeCell ref="A2:AS2"/>
    <mergeCell ref="B10:E10"/>
    <mergeCell ref="G10:AS10"/>
    <mergeCell ref="J12:O12"/>
    <mergeCell ref="Q12:V12"/>
    <mergeCell ref="X12:AC12"/>
    <mergeCell ref="AE12:AJ12"/>
    <mergeCell ref="AR12:AT12"/>
    <mergeCell ref="C12:E12"/>
    <mergeCell ref="G39:AS39"/>
    <mergeCell ref="J41:O41"/>
    <mergeCell ref="Q41:V41"/>
    <mergeCell ref="X41:AC41"/>
    <mergeCell ref="AE41:AJ41"/>
    <mergeCell ref="G67:AS67"/>
    <mergeCell ref="G55:AR55"/>
    <mergeCell ref="G59:AR59"/>
    <mergeCell ref="G63:AR63"/>
    <mergeCell ref="J44:O48"/>
    <mergeCell ref="Q44:V48"/>
    <mergeCell ref="X44:AC48"/>
    <mergeCell ref="AE44:AJ48"/>
    <mergeCell ref="AM44:AR48"/>
    <mergeCell ref="J69:O69"/>
    <mergeCell ref="Q69:V69"/>
    <mergeCell ref="X69:AC69"/>
    <mergeCell ref="AE69:AJ69"/>
    <mergeCell ref="J72:O76"/>
    <mergeCell ref="Q72:V76"/>
    <mergeCell ref="X72:AC76"/>
    <mergeCell ref="AE72:AJ76"/>
    <mergeCell ref="G95:AS95"/>
    <mergeCell ref="AM72:AR76"/>
    <mergeCell ref="G83:AR83"/>
    <mergeCell ref="G87:AR87"/>
    <mergeCell ref="G91:AR91"/>
    <mergeCell ref="G127:AS127"/>
    <mergeCell ref="AM100:AR104"/>
    <mergeCell ref="J97:O97"/>
    <mergeCell ref="Q97:V97"/>
    <mergeCell ref="X97:AC97"/>
    <mergeCell ref="AE97:AJ97"/>
    <mergeCell ref="J100:O104"/>
    <mergeCell ref="Q100:V104"/>
    <mergeCell ref="X100:AC104"/>
    <mergeCell ref="AE100:AJ104"/>
    <mergeCell ref="G111:AR111"/>
    <mergeCell ref="G115:AR115"/>
    <mergeCell ref="G119:AR119"/>
    <mergeCell ref="X129:AC129"/>
    <mergeCell ref="AE129:AJ129"/>
    <mergeCell ref="J132:O136"/>
    <mergeCell ref="Q132:V136"/>
    <mergeCell ref="X132:AC136"/>
    <mergeCell ref="AE132:AJ136"/>
    <mergeCell ref="B39:E39"/>
    <mergeCell ref="G175:AR175"/>
    <mergeCell ref="G179:AR179"/>
    <mergeCell ref="AM132:AR136"/>
    <mergeCell ref="G143:AR143"/>
    <mergeCell ref="G147:AR147"/>
    <mergeCell ref="B95:E95"/>
    <mergeCell ref="C97:E97"/>
    <mergeCell ref="B155:E155"/>
    <mergeCell ref="B127:E127"/>
    <mergeCell ref="AM160:AR164"/>
    <mergeCell ref="J157:O157"/>
    <mergeCell ref="Q157:V157"/>
    <mergeCell ref="X157:AC157"/>
    <mergeCell ref="B184:AR184"/>
    <mergeCell ref="C157:E157"/>
    <mergeCell ref="C129:E129"/>
    <mergeCell ref="C41:E41"/>
    <mergeCell ref="C69:E69"/>
    <mergeCell ref="B67:E67"/>
    <mergeCell ref="AE157:AJ157"/>
    <mergeCell ref="J160:O164"/>
    <mergeCell ref="Q160:V164"/>
    <mergeCell ref="X160:AC164"/>
    <mergeCell ref="AE160:AJ164"/>
    <mergeCell ref="G155:AS155"/>
    <mergeCell ref="G171:AR171"/>
    <mergeCell ref="G151:AR151"/>
    <mergeCell ref="J129:O129"/>
    <mergeCell ref="Q129:V129"/>
  </mergeCells>
  <phoneticPr fontId="2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2" manualBreakCount="2">
    <brk id="91" max="45" man="1"/>
    <brk id="151" max="4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41" r:id="rId4" name="CB 必1-11">
              <controlPr defaultSize="0" autoFill="0" autoLine="0" autoPict="0">
                <anchor moveWithCells="1">
                  <from>
                    <xdr:col>33</xdr:col>
                    <xdr:colOff>180975</xdr:colOff>
                    <xdr:row>20</xdr:row>
                    <xdr:rowOff>142875</xdr:rowOff>
                  </from>
                  <to>
                    <xdr:col>43</xdr:col>
                    <xdr:colOff>104775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2" r:id="rId5" name="CB 必1-10">
              <controlPr defaultSize="0" autoFill="0" autoLine="0" autoPict="0">
                <anchor moveWithCells="1">
                  <from>
                    <xdr:col>30</xdr:col>
                    <xdr:colOff>180975</xdr:colOff>
                    <xdr:row>20</xdr:row>
                    <xdr:rowOff>142875</xdr:rowOff>
                  </from>
                  <to>
                    <xdr:col>33</xdr:col>
                    <xdr:colOff>114300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3" r:id="rId6" name="CB 必1-9">
              <controlPr defaultSize="0" autoFill="0" autoLine="0" autoPict="0">
                <anchor moveWithCells="1">
                  <from>
                    <xdr:col>25</xdr:col>
                    <xdr:colOff>200025</xdr:colOff>
                    <xdr:row>20</xdr:row>
                    <xdr:rowOff>142875</xdr:rowOff>
                  </from>
                  <to>
                    <xdr:col>30</xdr:col>
                    <xdr:colOff>104775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4" r:id="rId7" name="CB 必1-8">
              <controlPr defaultSize="0" autoFill="0" autoLine="0" autoPict="0">
                <anchor moveWithCells="1">
                  <from>
                    <xdr:col>17</xdr:col>
                    <xdr:colOff>142875</xdr:colOff>
                    <xdr:row>20</xdr:row>
                    <xdr:rowOff>142875</xdr:rowOff>
                  </from>
                  <to>
                    <xdr:col>25</xdr:col>
                    <xdr:colOff>133350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5" r:id="rId8" name="CB 必1-7">
              <controlPr defaultSize="0" autoFill="0" autoLine="0" autoPict="0">
                <anchor moveWithCells="1">
                  <from>
                    <xdr:col>12</xdr:col>
                    <xdr:colOff>28575</xdr:colOff>
                    <xdr:row>20</xdr:row>
                    <xdr:rowOff>142875</xdr:rowOff>
                  </from>
                  <to>
                    <xdr:col>17</xdr:col>
                    <xdr:colOff>76200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6" r:id="rId9" name="CB 必1-6">
              <controlPr defaultSize="0" autoFill="0" autoLine="0" autoPict="0">
                <anchor moveWithCells="1">
                  <from>
                    <xdr:col>7</xdr:col>
                    <xdr:colOff>1257300</xdr:colOff>
                    <xdr:row>20</xdr:row>
                    <xdr:rowOff>142875</xdr:rowOff>
                  </from>
                  <to>
                    <xdr:col>11</xdr:col>
                    <xdr:colOff>190500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7" r:id="rId10" name="CB 必1-5">
              <controlPr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142875</xdr:rowOff>
                  </from>
                  <to>
                    <xdr:col>7</xdr:col>
                    <xdr:colOff>1190625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9" r:id="rId11" name="OB 必1-3-1">
              <controlPr defaultSize="0" autoFill="0" autoLine="0" autoPict="0">
                <anchor moveWithCells="1">
                  <from>
                    <xdr:col>36</xdr:col>
                    <xdr:colOff>9525</xdr:colOff>
                    <xdr:row>19</xdr:row>
                    <xdr:rowOff>0</xdr:rowOff>
                  </from>
                  <to>
                    <xdr:col>39</xdr:col>
                    <xdr:colOff>38100</xdr:colOff>
                    <xdr:row>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9" r:id="rId12" name="Option 必2-3-1">
              <controlPr defaultSize="0" autoFill="0" autoLine="0" autoPict="0">
                <anchor moveWithCells="1">
                  <from>
                    <xdr:col>37</xdr:col>
                    <xdr:colOff>28575</xdr:colOff>
                    <xdr:row>35</xdr:row>
                    <xdr:rowOff>0</xdr:rowOff>
                  </from>
                  <to>
                    <xdr:col>39</xdr:col>
                    <xdr:colOff>76200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3" r:id="rId13" name="Option 必2-2-1">
              <controlPr defaultSize="0" autoFill="0" autoLine="0" autoPict="0">
                <anchor moveWithCells="1">
                  <from>
                    <xdr:col>37</xdr:col>
                    <xdr:colOff>28575</xdr:colOff>
                    <xdr:row>35</xdr:row>
                    <xdr:rowOff>0</xdr:rowOff>
                  </from>
                  <to>
                    <xdr:col>39</xdr:col>
                    <xdr:colOff>76200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7" r:id="rId14" name="Option 必2-1-1">
              <controlPr defaultSize="0" autoFill="0" autoLine="0" autoPict="0">
                <anchor moveWithCells="1">
                  <from>
                    <xdr:col>37</xdr:col>
                    <xdr:colOff>28575</xdr:colOff>
                    <xdr:row>35</xdr:row>
                    <xdr:rowOff>0</xdr:rowOff>
                  </from>
                  <to>
                    <xdr:col>39</xdr:col>
                    <xdr:colOff>76200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9" r:id="rId15" name="Option 必3-3-1">
              <controlPr defaultSize="0" autoFill="0" autoLine="0" autoPict="0">
                <anchor moveWithCells="1">
                  <from>
                    <xdr:col>38</xdr:col>
                    <xdr:colOff>76200</xdr:colOff>
                    <xdr:row>35</xdr:row>
                    <xdr:rowOff>0</xdr:rowOff>
                  </from>
                  <to>
                    <xdr:col>39</xdr:col>
                    <xdr:colOff>171450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3" r:id="rId16" name="Option 必3-2-1">
              <controlPr defaultSize="0" autoFill="0" autoLine="0" autoPict="0">
                <anchor moveWithCells="1">
                  <from>
                    <xdr:col>38</xdr:col>
                    <xdr:colOff>76200</xdr:colOff>
                    <xdr:row>35</xdr:row>
                    <xdr:rowOff>0</xdr:rowOff>
                  </from>
                  <to>
                    <xdr:col>39</xdr:col>
                    <xdr:colOff>171450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7" r:id="rId17" name="Option 必3-1-1">
              <controlPr defaultSize="0" autoFill="0" autoLine="0" autoPict="0">
                <anchor moveWithCells="1">
                  <from>
                    <xdr:col>38</xdr:col>
                    <xdr:colOff>76200</xdr:colOff>
                    <xdr:row>35</xdr:row>
                    <xdr:rowOff>0</xdr:rowOff>
                  </from>
                  <to>
                    <xdr:col>39</xdr:col>
                    <xdr:colOff>171450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9" r:id="rId18" name="Option 選1-3-1">
              <controlPr defaultSize="0" autoFill="0" autoLine="0" autoPict="0">
                <anchor moveWithCells="1">
                  <from>
                    <xdr:col>36</xdr:col>
                    <xdr:colOff>19050</xdr:colOff>
                    <xdr:row>35</xdr:row>
                    <xdr:rowOff>0</xdr:rowOff>
                  </from>
                  <to>
                    <xdr:col>39</xdr:col>
                    <xdr:colOff>19050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3" r:id="rId19" name="Option 選1-2-1">
              <controlPr defaultSize="0" autoFill="0" autoLine="0" autoPict="0">
                <anchor moveWithCells="1">
                  <from>
                    <xdr:col>36</xdr:col>
                    <xdr:colOff>9525</xdr:colOff>
                    <xdr:row>35</xdr:row>
                    <xdr:rowOff>0</xdr:rowOff>
                  </from>
                  <to>
                    <xdr:col>39</xdr:col>
                    <xdr:colOff>19050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7" r:id="rId20" name="Option 選1-1-1">
              <controlPr defaultSize="0" autoFill="0" autoLine="0" autoPict="0">
                <anchor moveWithCells="1">
                  <from>
                    <xdr:col>35</xdr:col>
                    <xdr:colOff>85725</xdr:colOff>
                    <xdr:row>35</xdr:row>
                    <xdr:rowOff>0</xdr:rowOff>
                  </from>
                  <to>
                    <xdr:col>38</xdr:col>
                    <xdr:colOff>104775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4" r:id="rId21" name="Option 選5-3-1">
              <controlPr defaultSize="0" autoFill="0" autoLine="0" autoPict="0">
                <anchor moveWithCells="1">
                  <from>
                    <xdr:col>38</xdr:col>
                    <xdr:colOff>38100</xdr:colOff>
                    <xdr:row>35</xdr:row>
                    <xdr:rowOff>0</xdr:rowOff>
                  </from>
                  <to>
                    <xdr:col>39</xdr:col>
                    <xdr:colOff>133350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8" r:id="rId22" name="Option 選5-2-1">
              <controlPr defaultSize="0" autoFill="0" autoLine="0" autoPict="0">
                <anchor moveWithCells="1">
                  <from>
                    <xdr:col>38</xdr:col>
                    <xdr:colOff>38100</xdr:colOff>
                    <xdr:row>35</xdr:row>
                    <xdr:rowOff>0</xdr:rowOff>
                  </from>
                  <to>
                    <xdr:col>39</xdr:col>
                    <xdr:colOff>133350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2" r:id="rId23" name="Option 選5-1-1">
              <controlPr defaultSize="0" autoFill="0" autoLine="0" autoPict="0">
                <anchor moveWithCells="1">
                  <from>
                    <xdr:col>38</xdr:col>
                    <xdr:colOff>38100</xdr:colOff>
                    <xdr:row>35</xdr:row>
                    <xdr:rowOff>0</xdr:rowOff>
                  </from>
                  <to>
                    <xdr:col>39</xdr:col>
                    <xdr:colOff>133350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6" r:id="rId24" name="Check Box 166">
              <controlPr defaultSize="0" autoFill="0" autoLine="0" autoPict="0">
                <anchor moveWithCells="1">
                  <from>
                    <xdr:col>0</xdr:col>
                    <xdr:colOff>28575</xdr:colOff>
                    <xdr:row>38</xdr:row>
                    <xdr:rowOff>142875</xdr:rowOff>
                  </from>
                  <to>
                    <xdr:col>1</xdr:col>
                    <xdr:colOff>180975</xdr:colOff>
                    <xdr:row>38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7" r:id="rId25" name="Check Box 167">
              <controlPr defaultSize="0" autoFill="0" autoLine="0" autoPict="0">
                <anchor moveWithCells="1">
                  <from>
                    <xdr:col>33</xdr:col>
                    <xdr:colOff>180975</xdr:colOff>
                    <xdr:row>49</xdr:row>
                    <xdr:rowOff>142875</xdr:rowOff>
                  </from>
                  <to>
                    <xdr:col>43</xdr:col>
                    <xdr:colOff>104775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8" r:id="rId26" name="Check Box 168">
              <controlPr defaultSize="0" autoFill="0" autoLine="0" autoPict="0">
                <anchor moveWithCells="1">
                  <from>
                    <xdr:col>30</xdr:col>
                    <xdr:colOff>180975</xdr:colOff>
                    <xdr:row>49</xdr:row>
                    <xdr:rowOff>142875</xdr:rowOff>
                  </from>
                  <to>
                    <xdr:col>33</xdr:col>
                    <xdr:colOff>104775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9" r:id="rId27" name="Check Box 169">
              <controlPr defaultSize="0" autoFill="0" autoLine="0" autoPict="0">
                <anchor moveWithCells="1">
                  <from>
                    <xdr:col>25</xdr:col>
                    <xdr:colOff>200025</xdr:colOff>
                    <xdr:row>49</xdr:row>
                    <xdr:rowOff>142875</xdr:rowOff>
                  </from>
                  <to>
                    <xdr:col>30</xdr:col>
                    <xdr:colOff>104775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0" r:id="rId28" name="Check Box 170">
              <controlPr defaultSize="0" autoFill="0" autoLine="0" autoPict="0">
                <anchor moveWithCells="1">
                  <from>
                    <xdr:col>17</xdr:col>
                    <xdr:colOff>142875</xdr:colOff>
                    <xdr:row>49</xdr:row>
                    <xdr:rowOff>142875</xdr:rowOff>
                  </from>
                  <to>
                    <xdr:col>25</xdr:col>
                    <xdr:colOff>133350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1" r:id="rId29" name="Check Box 171">
              <controlPr defaultSize="0" autoFill="0" autoLine="0" autoPict="0">
                <anchor moveWithCells="1">
                  <from>
                    <xdr:col>12</xdr:col>
                    <xdr:colOff>28575</xdr:colOff>
                    <xdr:row>49</xdr:row>
                    <xdr:rowOff>142875</xdr:rowOff>
                  </from>
                  <to>
                    <xdr:col>17</xdr:col>
                    <xdr:colOff>85725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2" r:id="rId30" name="Check Box 172">
              <controlPr defaultSize="0" autoFill="0" autoLine="0" autoPict="0">
                <anchor moveWithCells="1">
                  <from>
                    <xdr:col>7</xdr:col>
                    <xdr:colOff>1257300</xdr:colOff>
                    <xdr:row>49</xdr:row>
                    <xdr:rowOff>142875</xdr:rowOff>
                  </from>
                  <to>
                    <xdr:col>11</xdr:col>
                    <xdr:colOff>190500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3" r:id="rId31" name="Check Box 173">
              <controlPr defaultSize="0" autoFill="0" autoLine="0" autoPict="0">
                <anchor moveWithCells="1">
                  <from>
                    <xdr:col>6</xdr:col>
                    <xdr:colOff>38100</xdr:colOff>
                    <xdr:row>49</xdr:row>
                    <xdr:rowOff>142875</xdr:rowOff>
                  </from>
                  <to>
                    <xdr:col>7</xdr:col>
                    <xdr:colOff>1200150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5" r:id="rId32" name="Option 選6-3-1">
              <controlPr defaultSize="0" autoFill="0" autoLine="0" autoPict="0">
                <anchor moveWithCells="1">
                  <from>
                    <xdr:col>38</xdr:col>
                    <xdr:colOff>114300</xdr:colOff>
                    <xdr:row>48</xdr:row>
                    <xdr:rowOff>0</xdr:rowOff>
                  </from>
                  <to>
                    <xdr:col>40</xdr:col>
                    <xdr:colOff>9525</xdr:colOff>
                    <xdr:row>49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9" r:id="rId33" name="Option 選6-2-1">
              <controlPr defaultSize="0" autoFill="0" autoLine="0" autoPict="0">
                <anchor moveWithCells="1">
                  <from>
                    <xdr:col>38</xdr:col>
                    <xdr:colOff>114300</xdr:colOff>
                    <xdr:row>47</xdr:row>
                    <xdr:rowOff>142875</xdr:rowOff>
                  </from>
                  <to>
                    <xdr:col>40</xdr:col>
                    <xdr:colOff>9525</xdr:colOff>
                    <xdr:row>49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3" r:id="rId34" name="Option 選6-1-1">
              <controlPr defaultSize="0" autoFill="0" autoLine="0" autoPict="0">
                <anchor moveWithCells="1">
                  <from>
                    <xdr:col>38</xdr:col>
                    <xdr:colOff>114300</xdr:colOff>
                    <xdr:row>41</xdr:row>
                    <xdr:rowOff>9525</xdr:rowOff>
                  </from>
                  <to>
                    <xdr:col>40</xdr:col>
                    <xdr:colOff>9525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4" r:id="rId35" name="Option Button 184">
              <controlPr defaultSize="0" autoFill="0" autoLine="0" autoPict="0">
                <anchor moveWithCells="1">
                  <from>
                    <xdr:col>32</xdr:col>
                    <xdr:colOff>123825</xdr:colOff>
                    <xdr:row>41</xdr:row>
                    <xdr:rowOff>9525</xdr:rowOff>
                  </from>
                  <to>
                    <xdr:col>33</xdr:col>
                    <xdr:colOff>209550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5" r:id="rId36" name="Option Button 185">
              <controlPr defaultSize="0" autoFill="0" autoLine="0" autoPict="0">
                <anchor moveWithCells="1">
                  <from>
                    <xdr:col>25</xdr:col>
                    <xdr:colOff>123825</xdr:colOff>
                    <xdr:row>41</xdr:row>
                    <xdr:rowOff>9525</xdr:rowOff>
                  </from>
                  <to>
                    <xdr:col>26</xdr:col>
                    <xdr:colOff>209550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6" r:id="rId37" name="Option Button 186">
              <controlPr defaultSize="0" autoFill="0" autoLine="0" autoPict="0">
                <anchor moveWithCells="1">
                  <from>
                    <xdr:col>18</xdr:col>
                    <xdr:colOff>114300</xdr:colOff>
                    <xdr:row>41</xdr:row>
                    <xdr:rowOff>9525</xdr:rowOff>
                  </from>
                  <to>
                    <xdr:col>19</xdr:col>
                    <xdr:colOff>209550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7" r:id="rId38" name="Check Box 187">
              <controlPr defaultSize="0" autoFill="0" autoLine="0" autoPict="0">
                <anchor moveWithCells="1">
                  <from>
                    <xdr:col>0</xdr:col>
                    <xdr:colOff>28575</xdr:colOff>
                    <xdr:row>66</xdr:row>
                    <xdr:rowOff>142875</xdr:rowOff>
                  </from>
                  <to>
                    <xdr:col>1</xdr:col>
                    <xdr:colOff>180975</xdr:colOff>
                    <xdr:row>66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8" r:id="rId39" name="Check Box 188">
              <controlPr defaultSize="0" autoFill="0" autoLine="0" autoPict="0">
                <anchor moveWithCells="1">
                  <from>
                    <xdr:col>33</xdr:col>
                    <xdr:colOff>180975</xdr:colOff>
                    <xdr:row>77</xdr:row>
                    <xdr:rowOff>142875</xdr:rowOff>
                  </from>
                  <to>
                    <xdr:col>43</xdr:col>
                    <xdr:colOff>104775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9" r:id="rId40" name="Check Box 189">
              <controlPr defaultSize="0" autoFill="0" autoLine="0" autoPict="0">
                <anchor moveWithCells="1">
                  <from>
                    <xdr:col>30</xdr:col>
                    <xdr:colOff>180975</xdr:colOff>
                    <xdr:row>77</xdr:row>
                    <xdr:rowOff>142875</xdr:rowOff>
                  </from>
                  <to>
                    <xdr:col>33</xdr:col>
                    <xdr:colOff>104775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0" r:id="rId41" name="Check Box 190">
              <controlPr defaultSize="0" autoFill="0" autoLine="0" autoPict="0">
                <anchor moveWithCells="1">
                  <from>
                    <xdr:col>25</xdr:col>
                    <xdr:colOff>200025</xdr:colOff>
                    <xdr:row>77</xdr:row>
                    <xdr:rowOff>142875</xdr:rowOff>
                  </from>
                  <to>
                    <xdr:col>30</xdr:col>
                    <xdr:colOff>104775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1" r:id="rId42" name="Check Box 191">
              <controlPr defaultSize="0" autoFill="0" autoLine="0" autoPict="0">
                <anchor moveWithCells="1">
                  <from>
                    <xdr:col>17</xdr:col>
                    <xdr:colOff>142875</xdr:colOff>
                    <xdr:row>77</xdr:row>
                    <xdr:rowOff>142875</xdr:rowOff>
                  </from>
                  <to>
                    <xdr:col>25</xdr:col>
                    <xdr:colOff>133350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2" r:id="rId43" name="Check Box 192">
              <controlPr defaultSize="0" autoFill="0" autoLine="0" autoPict="0">
                <anchor moveWithCells="1">
                  <from>
                    <xdr:col>12</xdr:col>
                    <xdr:colOff>28575</xdr:colOff>
                    <xdr:row>77</xdr:row>
                    <xdr:rowOff>142875</xdr:rowOff>
                  </from>
                  <to>
                    <xdr:col>17</xdr:col>
                    <xdr:colOff>85725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3" r:id="rId44" name="Check Box 193">
              <controlPr defaultSize="0" autoFill="0" autoLine="0" autoPict="0">
                <anchor moveWithCells="1">
                  <from>
                    <xdr:col>7</xdr:col>
                    <xdr:colOff>1257300</xdr:colOff>
                    <xdr:row>77</xdr:row>
                    <xdr:rowOff>142875</xdr:rowOff>
                  </from>
                  <to>
                    <xdr:col>11</xdr:col>
                    <xdr:colOff>190500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4" r:id="rId45" name="Check Box 194">
              <controlPr defaultSize="0" autoFill="0" autoLine="0" autoPict="0">
                <anchor moveWithCells="1">
                  <from>
                    <xdr:col>6</xdr:col>
                    <xdr:colOff>38100</xdr:colOff>
                    <xdr:row>77</xdr:row>
                    <xdr:rowOff>142875</xdr:rowOff>
                  </from>
                  <to>
                    <xdr:col>7</xdr:col>
                    <xdr:colOff>1200150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6" r:id="rId46" name="Option 選7-3-1">
              <controlPr defaultSize="0" autoFill="0" autoLine="0" autoPict="0">
                <anchor moveWithCells="1">
                  <from>
                    <xdr:col>38</xdr:col>
                    <xdr:colOff>85725</xdr:colOff>
                    <xdr:row>76</xdr:row>
                    <xdr:rowOff>0</xdr:rowOff>
                  </from>
                  <to>
                    <xdr:col>39</xdr:col>
                    <xdr:colOff>180975</xdr:colOff>
                    <xdr:row>77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0" r:id="rId47" name="Option 選7-2-1">
              <controlPr defaultSize="0" autoFill="0" autoLine="0" autoPict="0">
                <anchor moveWithCells="1">
                  <from>
                    <xdr:col>38</xdr:col>
                    <xdr:colOff>85725</xdr:colOff>
                    <xdr:row>75</xdr:row>
                    <xdr:rowOff>142875</xdr:rowOff>
                  </from>
                  <to>
                    <xdr:col>39</xdr:col>
                    <xdr:colOff>180975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4" r:id="rId48" name="Option 選7-1-1">
              <controlPr defaultSize="0" autoFill="0" autoLine="0" autoPict="0">
                <anchor moveWithCells="1">
                  <from>
                    <xdr:col>38</xdr:col>
                    <xdr:colOff>85725</xdr:colOff>
                    <xdr:row>69</xdr:row>
                    <xdr:rowOff>9525</xdr:rowOff>
                  </from>
                  <to>
                    <xdr:col>39</xdr:col>
                    <xdr:colOff>180975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5" r:id="rId49" name="Option Button 205">
              <controlPr defaultSize="0" autoFill="0" autoLine="0" autoPict="0">
                <anchor moveWithCells="1">
                  <from>
                    <xdr:col>32</xdr:col>
                    <xdr:colOff>133350</xdr:colOff>
                    <xdr:row>69</xdr:row>
                    <xdr:rowOff>9525</xdr:rowOff>
                  </from>
                  <to>
                    <xdr:col>34</xdr:col>
                    <xdr:colOff>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6" r:id="rId50" name="Option Button 206">
              <controlPr defaultSize="0" autoFill="0" autoLine="0" autoPict="0">
                <anchor moveWithCells="1">
                  <from>
                    <xdr:col>25</xdr:col>
                    <xdr:colOff>133350</xdr:colOff>
                    <xdr:row>69</xdr:row>
                    <xdr:rowOff>9525</xdr:rowOff>
                  </from>
                  <to>
                    <xdr:col>27</xdr:col>
                    <xdr:colOff>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7" r:id="rId51" name="Option Button 207">
              <controlPr defaultSize="0" autoFill="0" autoLine="0" autoPict="0">
                <anchor moveWithCells="1">
                  <from>
                    <xdr:col>18</xdr:col>
                    <xdr:colOff>123825</xdr:colOff>
                    <xdr:row>69</xdr:row>
                    <xdr:rowOff>9525</xdr:rowOff>
                  </from>
                  <to>
                    <xdr:col>20</xdr:col>
                    <xdr:colOff>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6" r:id="rId52" name="Option 選8-3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0" r:id="rId53" name="Option 選8-2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4" r:id="rId54" name="Option 選8-1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8" r:id="rId55" name="Option 選13-3-1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0</xdr:rowOff>
                  </from>
                  <to>
                    <xdr:col>39</xdr:col>
                    <xdr:colOff>190500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2" r:id="rId56" name="Option 選13-2-1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0</xdr:rowOff>
                  </from>
                  <to>
                    <xdr:col>39</xdr:col>
                    <xdr:colOff>190500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6" r:id="rId57" name="Option 選13-1-1">
              <controlPr defaultSize="0" autoFill="0" autoLine="0" autoPict="0">
                <anchor moveWithCells="1">
                  <from>
                    <xdr:col>38</xdr:col>
                    <xdr:colOff>95250</xdr:colOff>
                    <xdr:row>92</xdr:row>
                    <xdr:rowOff>0</xdr:rowOff>
                  </from>
                  <to>
                    <xdr:col>39</xdr:col>
                    <xdr:colOff>190500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8" r:id="rId58" name="Option 選9-3-1">
              <controlPr defaultSize="0" autoFill="0" autoLine="0" autoPict="0">
                <anchor moveWithCells="1">
                  <from>
                    <xdr:col>38</xdr:col>
                    <xdr:colOff>142875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2" r:id="rId59" name="Option 選9-2-1">
              <controlPr defaultSize="0" autoFill="0" autoLine="0" autoPict="0">
                <anchor moveWithCells="1">
                  <from>
                    <xdr:col>38</xdr:col>
                    <xdr:colOff>142875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6" r:id="rId60" name="Option 選9-1-1">
              <controlPr defaultSize="0" autoFill="0" autoLine="0" autoPict="0">
                <anchor moveWithCells="1">
                  <from>
                    <xdr:col>38</xdr:col>
                    <xdr:colOff>142875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8" r:id="rId61" name="Option 選10-3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2" r:id="rId62" name="Option 選10-2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6" r:id="rId63" name="Option 選10-1-1">
              <controlPr defaultSize="0" autoFill="0" autoLine="0" autoPict="0">
                <anchor moveWithCells="1">
                  <from>
                    <xdr:col>38</xdr:col>
                    <xdr:colOff>57150</xdr:colOff>
                    <xdr:row>92</xdr:row>
                    <xdr:rowOff>0</xdr:rowOff>
                  </from>
                  <to>
                    <xdr:col>39</xdr:col>
                    <xdr:colOff>152400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0" r:id="rId64" name="Option 選11-3-1">
              <controlPr defaultSize="0" autoFill="0" autoLine="0" autoPict="0">
                <anchor moveWithCells="1">
                  <from>
                    <xdr:col>38</xdr:col>
                    <xdr:colOff>171450</xdr:colOff>
                    <xdr:row>92</xdr:row>
                    <xdr:rowOff>0</xdr:rowOff>
                  </from>
                  <to>
                    <xdr:col>40</xdr:col>
                    <xdr:colOff>66675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4" r:id="rId65" name="Option 選11-2-1">
              <controlPr defaultSize="0" autoFill="0" autoLine="0" autoPict="0">
                <anchor moveWithCells="1">
                  <from>
                    <xdr:col>38</xdr:col>
                    <xdr:colOff>171450</xdr:colOff>
                    <xdr:row>92</xdr:row>
                    <xdr:rowOff>0</xdr:rowOff>
                  </from>
                  <to>
                    <xdr:col>40</xdr:col>
                    <xdr:colOff>66675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8" r:id="rId66" name="Option 選11-1-1">
              <controlPr defaultSize="0" autoFill="0" autoLine="0" autoPict="0">
                <anchor moveWithCells="1">
                  <from>
                    <xdr:col>38</xdr:col>
                    <xdr:colOff>171450</xdr:colOff>
                    <xdr:row>92</xdr:row>
                    <xdr:rowOff>0</xdr:rowOff>
                  </from>
                  <to>
                    <xdr:col>40</xdr:col>
                    <xdr:colOff>66675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2" r:id="rId67" name="Option 選12-3-1">
              <controlPr defaultSize="0" autoFill="0" autoLine="0" autoPict="0">
                <anchor moveWithCells="1">
                  <from>
                    <xdr:col>39</xdr:col>
                    <xdr:colOff>0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6" r:id="rId68" name="Option 選12-2-1">
              <controlPr defaultSize="0" autoFill="0" autoLine="0" autoPict="0">
                <anchor moveWithCells="1">
                  <from>
                    <xdr:col>39</xdr:col>
                    <xdr:colOff>0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0" r:id="rId69" name="Option 選12-1-1">
              <controlPr defaultSize="0" autoFill="0" autoLine="0" autoPict="0">
                <anchor moveWithCells="1">
                  <from>
                    <xdr:col>39</xdr:col>
                    <xdr:colOff>0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3" r:id="rId70" name="Option 選14-3-1">
              <controlPr defaultSize="0" autoFill="0" autoLine="0" autoPict="0">
                <anchor moveWithCells="1">
                  <from>
                    <xdr:col>38</xdr:col>
                    <xdr:colOff>152400</xdr:colOff>
                    <xdr:row>92</xdr:row>
                    <xdr:rowOff>0</xdr:rowOff>
                  </from>
                  <to>
                    <xdr:col>40</xdr:col>
                    <xdr:colOff>47625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7" r:id="rId71" name="Option 選14-2-1">
              <controlPr defaultSize="0" autoFill="0" autoLine="0" autoPict="0">
                <anchor moveWithCells="1">
                  <from>
                    <xdr:col>38</xdr:col>
                    <xdr:colOff>152400</xdr:colOff>
                    <xdr:row>92</xdr:row>
                    <xdr:rowOff>0</xdr:rowOff>
                  </from>
                  <to>
                    <xdr:col>40</xdr:col>
                    <xdr:colOff>47625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1" r:id="rId72" name="Option 選14-1-1">
              <controlPr defaultSize="0" autoFill="0" autoLine="0" autoPict="0">
                <anchor moveWithCells="1">
                  <from>
                    <xdr:col>38</xdr:col>
                    <xdr:colOff>152400</xdr:colOff>
                    <xdr:row>92</xdr:row>
                    <xdr:rowOff>0</xdr:rowOff>
                  </from>
                  <to>
                    <xdr:col>40</xdr:col>
                    <xdr:colOff>47625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4" r:id="rId73" name="Option 選15-3-1">
              <controlPr defaultSize="0" autoFill="0" autoLine="0" autoPict="0">
                <anchor moveWithCells="1">
                  <from>
                    <xdr:col>38</xdr:col>
                    <xdr:colOff>76200</xdr:colOff>
                    <xdr:row>92</xdr:row>
                    <xdr:rowOff>0</xdr:rowOff>
                  </from>
                  <to>
                    <xdr:col>39</xdr:col>
                    <xdr:colOff>171450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8" r:id="rId74" name="Option 選15-2-1">
              <controlPr defaultSize="0" autoFill="0" autoLine="0" autoPict="0">
                <anchor moveWithCells="1">
                  <from>
                    <xdr:col>38</xdr:col>
                    <xdr:colOff>76200</xdr:colOff>
                    <xdr:row>92</xdr:row>
                    <xdr:rowOff>0</xdr:rowOff>
                  </from>
                  <to>
                    <xdr:col>39</xdr:col>
                    <xdr:colOff>171450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2" r:id="rId75" name="Option 選15-1-1">
              <controlPr defaultSize="0" autoFill="0" autoLine="0" autoPict="0">
                <anchor moveWithCells="1">
                  <from>
                    <xdr:col>38</xdr:col>
                    <xdr:colOff>76200</xdr:colOff>
                    <xdr:row>92</xdr:row>
                    <xdr:rowOff>0</xdr:rowOff>
                  </from>
                  <to>
                    <xdr:col>39</xdr:col>
                    <xdr:colOff>171450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5" r:id="rId76" name="Option 選16-3-1">
              <controlPr defaultSize="0" autoFill="0" autoLine="0" autoPict="0">
                <anchor moveWithCells="1">
                  <from>
                    <xdr:col>38</xdr:col>
                    <xdr:colOff>85725</xdr:colOff>
                    <xdr:row>92</xdr:row>
                    <xdr:rowOff>0</xdr:rowOff>
                  </from>
                  <to>
                    <xdr:col>39</xdr:col>
                    <xdr:colOff>180975</xdr:colOff>
                    <xdr:row>94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9" r:id="rId77" name="Option 選16-2-1">
              <controlPr defaultSize="0" autoFill="0" autoLine="0" autoPict="0">
                <anchor moveWithCells="1">
                  <from>
                    <xdr:col>38</xdr:col>
                    <xdr:colOff>85725</xdr:colOff>
                    <xdr:row>92</xdr:row>
                    <xdr:rowOff>0</xdr:rowOff>
                  </from>
                  <to>
                    <xdr:col>39</xdr:col>
                    <xdr:colOff>180975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3" r:id="rId78" name="Option 選16-1-1">
              <controlPr defaultSize="0" autoFill="0" autoLine="0" autoPict="0">
                <anchor moveWithCells="1">
                  <from>
                    <xdr:col>38</xdr:col>
                    <xdr:colOff>85725</xdr:colOff>
                    <xdr:row>92</xdr:row>
                    <xdr:rowOff>0</xdr:rowOff>
                  </from>
                  <to>
                    <xdr:col>39</xdr:col>
                    <xdr:colOff>180975</xdr:colOff>
                    <xdr:row>94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7" r:id="rId79" name="Check Box 397">
              <controlPr defaultSize="0" autoFill="0" autoLine="0" autoPict="0">
                <anchor moveWithCells="1">
                  <from>
                    <xdr:col>0</xdr:col>
                    <xdr:colOff>28575</xdr:colOff>
                    <xdr:row>94</xdr:row>
                    <xdr:rowOff>142875</xdr:rowOff>
                  </from>
                  <to>
                    <xdr:col>1</xdr:col>
                    <xdr:colOff>180975</xdr:colOff>
                    <xdr:row>94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8" r:id="rId80" name="Check Box 398">
              <controlPr defaultSize="0" autoFill="0" autoLine="0" autoPict="0">
                <anchor moveWithCells="1">
                  <from>
                    <xdr:col>33</xdr:col>
                    <xdr:colOff>180975</xdr:colOff>
                    <xdr:row>105</xdr:row>
                    <xdr:rowOff>142875</xdr:rowOff>
                  </from>
                  <to>
                    <xdr:col>43</xdr:col>
                    <xdr:colOff>104775</xdr:colOff>
                    <xdr:row>110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9" r:id="rId81" name="Check Box 399">
              <controlPr defaultSize="0" autoFill="0" autoLine="0" autoPict="0">
                <anchor moveWithCells="1">
                  <from>
                    <xdr:col>30</xdr:col>
                    <xdr:colOff>180975</xdr:colOff>
                    <xdr:row>105</xdr:row>
                    <xdr:rowOff>142875</xdr:rowOff>
                  </from>
                  <to>
                    <xdr:col>33</xdr:col>
                    <xdr:colOff>104775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0" r:id="rId82" name="Check Box 400">
              <controlPr defaultSize="0" autoFill="0" autoLine="0" autoPict="0">
                <anchor moveWithCells="1">
                  <from>
                    <xdr:col>25</xdr:col>
                    <xdr:colOff>200025</xdr:colOff>
                    <xdr:row>105</xdr:row>
                    <xdr:rowOff>142875</xdr:rowOff>
                  </from>
                  <to>
                    <xdr:col>30</xdr:col>
                    <xdr:colOff>104775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1" r:id="rId83" name="Check Box 401">
              <controlPr defaultSize="0" autoFill="0" autoLine="0" autoPict="0">
                <anchor moveWithCells="1">
                  <from>
                    <xdr:col>17</xdr:col>
                    <xdr:colOff>142875</xdr:colOff>
                    <xdr:row>105</xdr:row>
                    <xdr:rowOff>142875</xdr:rowOff>
                  </from>
                  <to>
                    <xdr:col>25</xdr:col>
                    <xdr:colOff>133350</xdr:colOff>
                    <xdr:row>110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2" r:id="rId84" name="Check Box 402">
              <controlPr defaultSize="0" autoFill="0" autoLine="0" autoPict="0">
                <anchor moveWithCells="1">
                  <from>
                    <xdr:col>12</xdr:col>
                    <xdr:colOff>28575</xdr:colOff>
                    <xdr:row>105</xdr:row>
                    <xdr:rowOff>142875</xdr:rowOff>
                  </from>
                  <to>
                    <xdr:col>17</xdr:col>
                    <xdr:colOff>85725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3" r:id="rId85" name="Check Box 403">
              <controlPr defaultSize="0" autoFill="0" autoLine="0" autoPict="0">
                <anchor moveWithCells="1">
                  <from>
                    <xdr:col>7</xdr:col>
                    <xdr:colOff>1257300</xdr:colOff>
                    <xdr:row>105</xdr:row>
                    <xdr:rowOff>142875</xdr:rowOff>
                  </from>
                  <to>
                    <xdr:col>11</xdr:col>
                    <xdr:colOff>190500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4" r:id="rId86" name="Check Box 404">
              <controlPr defaultSize="0" autoFill="0" autoLine="0" autoPict="0">
                <anchor moveWithCells="1">
                  <from>
                    <xdr:col>6</xdr:col>
                    <xdr:colOff>38100</xdr:colOff>
                    <xdr:row>105</xdr:row>
                    <xdr:rowOff>142875</xdr:rowOff>
                  </from>
                  <to>
                    <xdr:col>7</xdr:col>
                    <xdr:colOff>1200150</xdr:colOff>
                    <xdr:row>110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6" r:id="rId87" name="Option 選17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104</xdr:row>
                    <xdr:rowOff>0</xdr:rowOff>
                  </from>
                  <to>
                    <xdr:col>40</xdr:col>
                    <xdr:colOff>47625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0" r:id="rId88" name="Option 選17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103</xdr:row>
                    <xdr:rowOff>142875</xdr:rowOff>
                  </from>
                  <to>
                    <xdr:col>40</xdr:col>
                    <xdr:colOff>47625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4" r:id="rId89" name="Option 選17-1-1">
              <controlPr defaultSize="0" autoFill="0" autoLine="0" autoPict="0">
                <anchor moveWithCells="1">
                  <from>
                    <xdr:col>38</xdr:col>
                    <xdr:colOff>152400</xdr:colOff>
                    <xdr:row>97</xdr:row>
                    <xdr:rowOff>9525</xdr:rowOff>
                  </from>
                  <to>
                    <xdr:col>40</xdr:col>
                    <xdr:colOff>47625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5" r:id="rId90" name="Option Button 415">
              <controlPr defaultSize="0" autoFill="0" autoLine="0" autoPict="0">
                <anchor moveWithCells="1">
                  <from>
                    <xdr:col>32</xdr:col>
                    <xdr:colOff>133350</xdr:colOff>
                    <xdr:row>97</xdr:row>
                    <xdr:rowOff>9525</xdr:rowOff>
                  </from>
                  <to>
                    <xdr:col>34</xdr:col>
                    <xdr:colOff>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6" r:id="rId91" name="Option Button 416">
              <controlPr defaultSize="0" autoFill="0" autoLine="0" autoPict="0">
                <anchor moveWithCells="1">
                  <from>
                    <xdr:col>25</xdr:col>
                    <xdr:colOff>133350</xdr:colOff>
                    <xdr:row>97</xdr:row>
                    <xdr:rowOff>9525</xdr:rowOff>
                  </from>
                  <to>
                    <xdr:col>27</xdr:col>
                    <xdr:colOff>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7" r:id="rId92" name="Option Button 417">
              <controlPr defaultSize="0" autoFill="0" autoLine="0" autoPict="0">
                <anchor moveWithCells="1">
                  <from>
                    <xdr:col>18</xdr:col>
                    <xdr:colOff>123825</xdr:colOff>
                    <xdr:row>97</xdr:row>
                    <xdr:rowOff>9525</xdr:rowOff>
                  </from>
                  <to>
                    <xdr:col>20</xdr:col>
                    <xdr:colOff>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7" r:id="rId93" name="Option 選18-3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1" r:id="rId94" name="Option 選18-2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5" r:id="rId95" name="Option 選18-1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7" r:id="rId96" name="Option 必4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1" r:id="rId97" name="Option 必4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5" r:id="rId98" name="Option 必4-1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7" r:id="rId99" name="Option 必5-3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1" r:id="rId100" name="Option 必5-2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5" r:id="rId101" name="Option 必5-1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7" r:id="rId102" name="Option 必6-3-1">
              <controlPr defaultSize="0" autoFill="0" autoLine="0" autoPict="0">
                <anchor moveWithCells="1">
                  <from>
                    <xdr:col>38</xdr:col>
                    <xdr:colOff>57150</xdr:colOff>
                    <xdr:row>120</xdr:row>
                    <xdr:rowOff>0</xdr:rowOff>
                  </from>
                  <to>
                    <xdr:col>39</xdr:col>
                    <xdr:colOff>152400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1" r:id="rId103" name="Option 必6-2-1">
              <controlPr defaultSize="0" autoFill="0" autoLine="0" autoPict="0">
                <anchor moveWithCells="1">
                  <from>
                    <xdr:col>38</xdr:col>
                    <xdr:colOff>57150</xdr:colOff>
                    <xdr:row>120</xdr:row>
                    <xdr:rowOff>0</xdr:rowOff>
                  </from>
                  <to>
                    <xdr:col>39</xdr:col>
                    <xdr:colOff>152400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5" r:id="rId104" name="Option 必6-1-1">
              <controlPr defaultSize="0" autoFill="0" autoLine="0" autoPict="0">
                <anchor moveWithCells="1">
                  <from>
                    <xdr:col>38</xdr:col>
                    <xdr:colOff>57150</xdr:colOff>
                    <xdr:row>120</xdr:row>
                    <xdr:rowOff>0</xdr:rowOff>
                  </from>
                  <to>
                    <xdr:col>39</xdr:col>
                    <xdr:colOff>152400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7" r:id="rId105" name="Option 必7-3-1">
              <controlPr defaultSize="0" autoFill="0" autoLine="0" autoPict="0">
                <anchor moveWithCells="1">
                  <from>
                    <xdr:col>38</xdr:col>
                    <xdr:colOff>47625</xdr:colOff>
                    <xdr:row>120</xdr:row>
                    <xdr:rowOff>0</xdr:rowOff>
                  </from>
                  <to>
                    <xdr:col>39</xdr:col>
                    <xdr:colOff>142875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1" r:id="rId106" name="Option 必7-2-1">
              <controlPr defaultSize="0" autoFill="0" autoLine="0" autoPict="0">
                <anchor moveWithCells="1">
                  <from>
                    <xdr:col>38</xdr:col>
                    <xdr:colOff>47625</xdr:colOff>
                    <xdr:row>120</xdr:row>
                    <xdr:rowOff>0</xdr:rowOff>
                  </from>
                  <to>
                    <xdr:col>39</xdr:col>
                    <xdr:colOff>142875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5" r:id="rId107" name="Option 必7-1-1">
              <controlPr defaultSize="0" autoFill="0" autoLine="0" autoPict="0">
                <anchor moveWithCells="1">
                  <from>
                    <xdr:col>38</xdr:col>
                    <xdr:colOff>47625</xdr:colOff>
                    <xdr:row>120</xdr:row>
                    <xdr:rowOff>0</xdr:rowOff>
                  </from>
                  <to>
                    <xdr:col>39</xdr:col>
                    <xdr:colOff>142875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7" r:id="rId108" name="Option 必8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1" r:id="rId109" name="Option 必8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5" r:id="rId110" name="Option 必8-1-1">
              <controlPr defaultSize="0" autoFill="0" autoLine="0" autoPict="0">
                <anchor moveWithCells="1">
                  <from>
                    <xdr:col>38</xdr:col>
                    <xdr:colOff>152400</xdr:colOff>
                    <xdr:row>120</xdr:row>
                    <xdr:rowOff>0</xdr:rowOff>
                  </from>
                  <to>
                    <xdr:col>40</xdr:col>
                    <xdr:colOff>47625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7" r:id="rId111" name="Option 必9-3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1" r:id="rId112" name="Option 必9-2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5" r:id="rId113" name="Option 必9-1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7" r:id="rId114" name="Option 必10-3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1" r:id="rId115" name="Option 必10-2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5" r:id="rId116" name="Option 必10-1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7" r:id="rId117" name="Option 必11-3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1" r:id="rId118" name="Option 必11-2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5" r:id="rId119" name="Option 必11-1-1">
              <controlPr defaultSize="0" autoFill="0" autoLine="0" autoPict="0">
                <anchor moveWithCells="1">
                  <from>
                    <xdr:col>39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0" r:id="rId120" name="Option 選19-3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4" r:id="rId121" name="Option 選19-2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8" r:id="rId122" name="Option 選19-1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0" r:id="rId123" name="Option 選20-3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4" r:id="rId124" name="Option 選20-2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8" r:id="rId125" name="Option 選20-1-1">
              <controlPr defaultSize="0" autoFill="0" autoLine="0" autoPict="0">
                <anchor moveWithCells="1">
                  <from>
                    <xdr:col>38</xdr:col>
                    <xdr:colOff>161925</xdr:colOff>
                    <xdr:row>120</xdr:row>
                    <xdr:rowOff>0</xdr:rowOff>
                  </from>
                  <to>
                    <xdr:col>40</xdr:col>
                    <xdr:colOff>57150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0" r:id="rId126" name="Option 選21-3-1">
              <controlPr defaultSize="0" autoFill="0" autoLine="0" autoPict="0">
                <anchor moveWithCells="1">
                  <from>
                    <xdr:col>38</xdr:col>
                    <xdr:colOff>95250</xdr:colOff>
                    <xdr:row>120</xdr:row>
                    <xdr:rowOff>0</xdr:rowOff>
                  </from>
                  <to>
                    <xdr:col>39</xdr:col>
                    <xdr:colOff>190500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4" r:id="rId127" name="Option 選21-2-1">
              <controlPr defaultSize="0" autoFill="0" autoLine="0" autoPict="0">
                <anchor moveWithCells="1">
                  <from>
                    <xdr:col>38</xdr:col>
                    <xdr:colOff>95250</xdr:colOff>
                    <xdr:row>120</xdr:row>
                    <xdr:rowOff>0</xdr:rowOff>
                  </from>
                  <to>
                    <xdr:col>39</xdr:col>
                    <xdr:colOff>190500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8" r:id="rId128" name="Option 選21-1-1">
              <controlPr defaultSize="0" autoFill="0" autoLine="0" autoPict="0">
                <anchor moveWithCells="1">
                  <from>
                    <xdr:col>38</xdr:col>
                    <xdr:colOff>95250</xdr:colOff>
                    <xdr:row>120</xdr:row>
                    <xdr:rowOff>0</xdr:rowOff>
                  </from>
                  <to>
                    <xdr:col>39</xdr:col>
                    <xdr:colOff>190500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1" r:id="rId129" name="Option 選22-3-1">
              <controlPr defaultSize="0" autoFill="0" autoLine="0" autoPict="0">
                <anchor moveWithCells="1">
                  <from>
                    <xdr:col>38</xdr:col>
                    <xdr:colOff>85725</xdr:colOff>
                    <xdr:row>120</xdr:row>
                    <xdr:rowOff>0</xdr:rowOff>
                  </from>
                  <to>
                    <xdr:col>39</xdr:col>
                    <xdr:colOff>180975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5" r:id="rId130" name="Option 選22-2-1">
              <controlPr defaultSize="0" autoFill="0" autoLine="0" autoPict="0">
                <anchor moveWithCells="1">
                  <from>
                    <xdr:col>38</xdr:col>
                    <xdr:colOff>85725</xdr:colOff>
                    <xdr:row>120</xdr:row>
                    <xdr:rowOff>0</xdr:rowOff>
                  </from>
                  <to>
                    <xdr:col>39</xdr:col>
                    <xdr:colOff>180975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9" r:id="rId131" name="Option 選22-1-1">
              <controlPr defaultSize="0" autoFill="0" autoLine="0" autoPict="0">
                <anchor moveWithCells="1">
                  <from>
                    <xdr:col>38</xdr:col>
                    <xdr:colOff>85725</xdr:colOff>
                    <xdr:row>120</xdr:row>
                    <xdr:rowOff>0</xdr:rowOff>
                  </from>
                  <to>
                    <xdr:col>39</xdr:col>
                    <xdr:colOff>180975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2" r:id="rId132" name="Option 選23-3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6" r:id="rId133" name="Option 選23-2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0" r:id="rId134" name="Option 選23-1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3" r:id="rId135" name="Option 選24-3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7" r:id="rId136" name="Option 選24-2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1" r:id="rId137" name="Option 選24-1-1">
              <controlPr defaultSize="0" autoFill="0" autoLine="0" autoPict="0">
                <anchor moveWithCells="1">
                  <from>
                    <xdr:col>38</xdr:col>
                    <xdr:colOff>171450</xdr:colOff>
                    <xdr:row>120</xdr:row>
                    <xdr:rowOff>0</xdr:rowOff>
                  </from>
                  <to>
                    <xdr:col>40</xdr:col>
                    <xdr:colOff>66675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5" r:id="rId138" name="Check Box 725">
              <controlPr defaultSize="0" autoFill="0" autoLine="0" autoPict="0">
                <anchor moveWithCells="1">
                  <from>
                    <xdr:col>33</xdr:col>
                    <xdr:colOff>180975</xdr:colOff>
                    <xdr:row>137</xdr:row>
                    <xdr:rowOff>142875</xdr:rowOff>
                  </from>
                  <to>
                    <xdr:col>43</xdr:col>
                    <xdr:colOff>104775</xdr:colOff>
                    <xdr:row>142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6" r:id="rId139" name="Check Box 726">
              <controlPr defaultSize="0" autoFill="0" autoLine="0" autoPict="0">
                <anchor moveWithCells="1">
                  <from>
                    <xdr:col>30</xdr:col>
                    <xdr:colOff>180975</xdr:colOff>
                    <xdr:row>137</xdr:row>
                    <xdr:rowOff>142875</xdr:rowOff>
                  </from>
                  <to>
                    <xdr:col>33</xdr:col>
                    <xdr:colOff>104775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7" r:id="rId140" name="Check Box 727">
              <controlPr defaultSize="0" autoFill="0" autoLine="0" autoPict="0">
                <anchor moveWithCells="1">
                  <from>
                    <xdr:col>25</xdr:col>
                    <xdr:colOff>200025</xdr:colOff>
                    <xdr:row>137</xdr:row>
                    <xdr:rowOff>142875</xdr:rowOff>
                  </from>
                  <to>
                    <xdr:col>30</xdr:col>
                    <xdr:colOff>104775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8" r:id="rId141" name="Check Box 728">
              <controlPr defaultSize="0" autoFill="0" autoLine="0" autoPict="0">
                <anchor moveWithCells="1">
                  <from>
                    <xdr:col>17</xdr:col>
                    <xdr:colOff>142875</xdr:colOff>
                    <xdr:row>137</xdr:row>
                    <xdr:rowOff>142875</xdr:rowOff>
                  </from>
                  <to>
                    <xdr:col>25</xdr:col>
                    <xdr:colOff>133350</xdr:colOff>
                    <xdr:row>142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9" r:id="rId142" name="Check Box 729">
              <controlPr defaultSize="0" autoFill="0" autoLine="0" autoPict="0">
                <anchor moveWithCells="1">
                  <from>
                    <xdr:col>12</xdr:col>
                    <xdr:colOff>28575</xdr:colOff>
                    <xdr:row>137</xdr:row>
                    <xdr:rowOff>142875</xdr:rowOff>
                  </from>
                  <to>
                    <xdr:col>17</xdr:col>
                    <xdr:colOff>85725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0" r:id="rId143" name="Check Box 730">
              <controlPr defaultSize="0" autoFill="0" autoLine="0" autoPict="0">
                <anchor moveWithCells="1">
                  <from>
                    <xdr:col>7</xdr:col>
                    <xdr:colOff>1257300</xdr:colOff>
                    <xdr:row>137</xdr:row>
                    <xdr:rowOff>142875</xdr:rowOff>
                  </from>
                  <to>
                    <xdr:col>11</xdr:col>
                    <xdr:colOff>190500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1" r:id="rId144" name="Check Box 731">
              <controlPr defaultSize="0" autoFill="0" autoLine="0" autoPict="0">
                <anchor moveWithCells="1">
                  <from>
                    <xdr:col>6</xdr:col>
                    <xdr:colOff>38100</xdr:colOff>
                    <xdr:row>137</xdr:row>
                    <xdr:rowOff>142875</xdr:rowOff>
                  </from>
                  <to>
                    <xdr:col>7</xdr:col>
                    <xdr:colOff>1200150</xdr:colOff>
                    <xdr:row>142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3" r:id="rId145" name="Option 必12-3-1">
              <controlPr defaultSize="0" autoFill="0" autoLine="0" autoPict="0">
                <anchor moveWithCells="1">
                  <from>
                    <xdr:col>38</xdr:col>
                    <xdr:colOff>66675</xdr:colOff>
                    <xdr:row>136</xdr:row>
                    <xdr:rowOff>0</xdr:rowOff>
                  </from>
                  <to>
                    <xdr:col>39</xdr:col>
                    <xdr:colOff>152400</xdr:colOff>
                    <xdr:row>137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7" r:id="rId146" name="Option 必12-2-1">
              <controlPr defaultSize="0" autoFill="0" autoLine="0" autoPict="0">
                <anchor moveWithCells="1">
                  <from>
                    <xdr:col>38</xdr:col>
                    <xdr:colOff>66675</xdr:colOff>
                    <xdr:row>135</xdr:row>
                    <xdr:rowOff>133350</xdr:rowOff>
                  </from>
                  <to>
                    <xdr:col>39</xdr:col>
                    <xdr:colOff>152400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1" r:id="rId147" name="Option 必12-1-1">
              <controlPr defaultSize="0" autoFill="0" autoLine="0" autoPict="0">
                <anchor moveWithCells="1">
                  <from>
                    <xdr:col>38</xdr:col>
                    <xdr:colOff>66675</xdr:colOff>
                    <xdr:row>129</xdr:row>
                    <xdr:rowOff>9525</xdr:rowOff>
                  </from>
                  <to>
                    <xdr:col>39</xdr:col>
                    <xdr:colOff>152400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2" r:id="rId148" name="Option Button 742">
              <controlPr defaultSize="0" autoFill="0" autoLine="0" autoPict="0">
                <anchor moveWithCells="1">
                  <from>
                    <xdr:col>32</xdr:col>
                    <xdr:colOff>123825</xdr:colOff>
                    <xdr:row>129</xdr:row>
                    <xdr:rowOff>9525</xdr:rowOff>
                  </from>
                  <to>
                    <xdr:col>33</xdr:col>
                    <xdr:colOff>209550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3" r:id="rId149" name="Option Button 743">
              <controlPr defaultSize="0" autoFill="0" autoLine="0" autoPict="0">
                <anchor moveWithCells="1">
                  <from>
                    <xdr:col>25</xdr:col>
                    <xdr:colOff>123825</xdr:colOff>
                    <xdr:row>129</xdr:row>
                    <xdr:rowOff>9525</xdr:rowOff>
                  </from>
                  <to>
                    <xdr:col>26</xdr:col>
                    <xdr:colOff>209550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4" r:id="rId150" name="Option Button 744">
              <controlPr defaultSize="0" autoFill="0" autoLine="0" autoPict="0">
                <anchor moveWithCells="1">
                  <from>
                    <xdr:col>18</xdr:col>
                    <xdr:colOff>114300</xdr:colOff>
                    <xdr:row>129</xdr:row>
                    <xdr:rowOff>9525</xdr:rowOff>
                  </from>
                  <to>
                    <xdr:col>19</xdr:col>
                    <xdr:colOff>209550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3" r:id="rId151" name="Option 必13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152</xdr:row>
                    <xdr:rowOff>0</xdr:rowOff>
                  </from>
                  <to>
                    <xdr:col>40</xdr:col>
                    <xdr:colOff>47625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7" r:id="rId152" name="Option 必13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152</xdr:row>
                    <xdr:rowOff>0</xdr:rowOff>
                  </from>
                  <to>
                    <xdr:col>40</xdr:col>
                    <xdr:colOff>47625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1" r:id="rId153" name="Option 必13-1-1">
              <controlPr defaultSize="0" autoFill="0" autoLine="0" autoPict="0">
                <anchor moveWithCells="1">
                  <from>
                    <xdr:col>38</xdr:col>
                    <xdr:colOff>152400</xdr:colOff>
                    <xdr:row>152</xdr:row>
                    <xdr:rowOff>0</xdr:rowOff>
                  </from>
                  <to>
                    <xdr:col>40</xdr:col>
                    <xdr:colOff>47625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3" r:id="rId154" name="Option 必14-3-1">
              <controlPr defaultSize="0" autoFill="0" autoLine="0" autoPict="0">
                <anchor moveWithCells="1">
                  <from>
                    <xdr:col>38</xdr:col>
                    <xdr:colOff>85725</xdr:colOff>
                    <xdr:row>152</xdr:row>
                    <xdr:rowOff>0</xdr:rowOff>
                  </from>
                  <to>
                    <xdr:col>39</xdr:col>
                    <xdr:colOff>180975</xdr:colOff>
                    <xdr:row>153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7" r:id="rId155" name="Option 必14-2-1">
              <controlPr defaultSize="0" autoFill="0" autoLine="0" autoPict="0">
                <anchor moveWithCells="1">
                  <from>
                    <xdr:col>38</xdr:col>
                    <xdr:colOff>85725</xdr:colOff>
                    <xdr:row>152</xdr:row>
                    <xdr:rowOff>0</xdr:rowOff>
                  </from>
                  <to>
                    <xdr:col>39</xdr:col>
                    <xdr:colOff>180975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1" r:id="rId156" name="Option 必14-1-1">
              <controlPr defaultSize="0" autoFill="0" autoLine="0" autoPict="0">
                <anchor moveWithCells="1">
                  <from>
                    <xdr:col>38</xdr:col>
                    <xdr:colOff>85725</xdr:colOff>
                    <xdr:row>152</xdr:row>
                    <xdr:rowOff>0</xdr:rowOff>
                  </from>
                  <to>
                    <xdr:col>39</xdr:col>
                    <xdr:colOff>180975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3" r:id="rId157" name="Option 必15-3-1">
              <controlPr defaultSize="0" autoFill="0" autoLine="0" autoPict="0">
                <anchor moveWithCells="1">
                  <from>
                    <xdr:col>37</xdr:col>
                    <xdr:colOff>19050</xdr:colOff>
                    <xdr:row>152</xdr:row>
                    <xdr:rowOff>0</xdr:rowOff>
                  </from>
                  <to>
                    <xdr:col>39</xdr:col>
                    <xdr:colOff>66675</xdr:colOff>
                    <xdr:row>154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7" r:id="rId158" name="Option 必15-2-1">
              <controlPr defaultSize="0" autoFill="0" autoLine="0" autoPict="0">
                <anchor moveWithCells="1">
                  <from>
                    <xdr:col>37</xdr:col>
                    <xdr:colOff>19050</xdr:colOff>
                    <xdr:row>152</xdr:row>
                    <xdr:rowOff>0</xdr:rowOff>
                  </from>
                  <to>
                    <xdr:col>39</xdr:col>
                    <xdr:colOff>66675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1" r:id="rId159" name="Option 必15-1-1">
              <controlPr defaultSize="0" autoFill="0" autoLine="0" autoPict="0">
                <anchor moveWithCells="1">
                  <from>
                    <xdr:col>37</xdr:col>
                    <xdr:colOff>19050</xdr:colOff>
                    <xdr:row>152</xdr:row>
                    <xdr:rowOff>0</xdr:rowOff>
                  </from>
                  <to>
                    <xdr:col>39</xdr:col>
                    <xdr:colOff>66675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5" r:id="rId160" name="Check Box 805">
              <controlPr defaultSize="0" autoFill="0" autoLine="0" autoPict="0">
                <anchor moveWithCells="1">
                  <from>
                    <xdr:col>33</xdr:col>
                    <xdr:colOff>180975</xdr:colOff>
                    <xdr:row>165</xdr:row>
                    <xdr:rowOff>142875</xdr:rowOff>
                  </from>
                  <to>
                    <xdr:col>43</xdr:col>
                    <xdr:colOff>104775</xdr:colOff>
                    <xdr:row>170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6" r:id="rId161" name="Check Box 806">
              <controlPr defaultSize="0" autoFill="0" autoLine="0" autoPict="0">
                <anchor moveWithCells="1">
                  <from>
                    <xdr:col>30</xdr:col>
                    <xdr:colOff>180975</xdr:colOff>
                    <xdr:row>165</xdr:row>
                    <xdr:rowOff>142875</xdr:rowOff>
                  </from>
                  <to>
                    <xdr:col>33</xdr:col>
                    <xdr:colOff>104775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7" r:id="rId162" name="Check Box 807">
              <controlPr defaultSize="0" autoFill="0" autoLine="0" autoPict="0">
                <anchor moveWithCells="1">
                  <from>
                    <xdr:col>25</xdr:col>
                    <xdr:colOff>200025</xdr:colOff>
                    <xdr:row>165</xdr:row>
                    <xdr:rowOff>142875</xdr:rowOff>
                  </from>
                  <to>
                    <xdr:col>30</xdr:col>
                    <xdr:colOff>104775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8" r:id="rId163" name="Check Box 808">
              <controlPr defaultSize="0" autoFill="0" autoLine="0" autoPict="0">
                <anchor moveWithCells="1">
                  <from>
                    <xdr:col>17</xdr:col>
                    <xdr:colOff>142875</xdr:colOff>
                    <xdr:row>165</xdr:row>
                    <xdr:rowOff>142875</xdr:rowOff>
                  </from>
                  <to>
                    <xdr:col>25</xdr:col>
                    <xdr:colOff>133350</xdr:colOff>
                    <xdr:row>170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9" r:id="rId164" name="Check Box 809">
              <controlPr defaultSize="0" autoFill="0" autoLine="0" autoPict="0">
                <anchor moveWithCells="1">
                  <from>
                    <xdr:col>12</xdr:col>
                    <xdr:colOff>28575</xdr:colOff>
                    <xdr:row>165</xdr:row>
                    <xdr:rowOff>142875</xdr:rowOff>
                  </from>
                  <to>
                    <xdr:col>17</xdr:col>
                    <xdr:colOff>85725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0" r:id="rId165" name="Check Box 810">
              <controlPr defaultSize="0" autoFill="0" autoLine="0" autoPict="0">
                <anchor moveWithCells="1">
                  <from>
                    <xdr:col>7</xdr:col>
                    <xdr:colOff>1257300</xdr:colOff>
                    <xdr:row>165</xdr:row>
                    <xdr:rowOff>142875</xdr:rowOff>
                  </from>
                  <to>
                    <xdr:col>11</xdr:col>
                    <xdr:colOff>190500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1" r:id="rId166" name="Check Box 811">
              <controlPr defaultSize="0" autoFill="0" autoLine="0" autoPict="0">
                <anchor moveWithCells="1">
                  <from>
                    <xdr:col>6</xdr:col>
                    <xdr:colOff>38100</xdr:colOff>
                    <xdr:row>165</xdr:row>
                    <xdr:rowOff>142875</xdr:rowOff>
                  </from>
                  <to>
                    <xdr:col>7</xdr:col>
                    <xdr:colOff>1200150</xdr:colOff>
                    <xdr:row>170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3" r:id="rId167" name="Option 必16-3-1">
              <controlPr defaultSize="0" autoFill="0" autoLine="0" autoPict="0">
                <anchor moveWithCells="1">
                  <from>
                    <xdr:col>38</xdr:col>
                    <xdr:colOff>123825</xdr:colOff>
                    <xdr:row>164</xdr:row>
                    <xdr:rowOff>0</xdr:rowOff>
                  </from>
                  <to>
                    <xdr:col>40</xdr:col>
                    <xdr:colOff>19050</xdr:colOff>
                    <xdr:row>165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7" r:id="rId168" name="Option 必16-2-1">
              <controlPr defaultSize="0" autoFill="0" autoLine="0" autoPict="0">
                <anchor moveWithCells="1">
                  <from>
                    <xdr:col>38</xdr:col>
                    <xdr:colOff>123825</xdr:colOff>
                    <xdr:row>163</xdr:row>
                    <xdr:rowOff>142875</xdr:rowOff>
                  </from>
                  <to>
                    <xdr:col>40</xdr:col>
                    <xdr:colOff>19050</xdr:colOff>
                    <xdr:row>165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1" r:id="rId169" name="Option 必16-1-1">
              <controlPr defaultSize="0" autoFill="0" autoLine="0" autoPict="0">
                <anchor moveWithCells="1">
                  <from>
                    <xdr:col>38</xdr:col>
                    <xdr:colOff>123825</xdr:colOff>
                    <xdr:row>157</xdr:row>
                    <xdr:rowOff>9525</xdr:rowOff>
                  </from>
                  <to>
                    <xdr:col>40</xdr:col>
                    <xdr:colOff>19050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2" r:id="rId170" name="Option Button 822">
              <controlPr defaultSize="0" autoFill="0" autoLine="0" autoPict="0">
                <anchor moveWithCells="1">
                  <from>
                    <xdr:col>32</xdr:col>
                    <xdr:colOff>133350</xdr:colOff>
                    <xdr:row>157</xdr:row>
                    <xdr:rowOff>9525</xdr:rowOff>
                  </from>
                  <to>
                    <xdr:col>34</xdr:col>
                    <xdr:colOff>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3" r:id="rId171" name="Option Button 823">
              <controlPr defaultSize="0" autoFill="0" autoLine="0" autoPict="0">
                <anchor moveWithCells="1">
                  <from>
                    <xdr:col>25</xdr:col>
                    <xdr:colOff>133350</xdr:colOff>
                    <xdr:row>157</xdr:row>
                    <xdr:rowOff>9525</xdr:rowOff>
                  </from>
                  <to>
                    <xdr:col>27</xdr:col>
                    <xdr:colOff>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4" r:id="rId172" name="Option Button 824">
              <controlPr defaultSize="0" autoFill="0" autoLine="0" autoPict="0">
                <anchor moveWithCells="1">
                  <from>
                    <xdr:col>18</xdr:col>
                    <xdr:colOff>123825</xdr:colOff>
                    <xdr:row>157</xdr:row>
                    <xdr:rowOff>9525</xdr:rowOff>
                  </from>
                  <to>
                    <xdr:col>20</xdr:col>
                    <xdr:colOff>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3" r:id="rId173" name="Option 必17-3-1">
              <controlPr defaultSize="0" autoFill="0" autoLine="0" autoPict="0">
                <anchor moveWithCells="1">
                  <from>
                    <xdr:col>38</xdr:col>
                    <xdr:colOff>152400</xdr:colOff>
                    <xdr:row>180</xdr:row>
                    <xdr:rowOff>0</xdr:rowOff>
                  </from>
                  <to>
                    <xdr:col>40</xdr:col>
                    <xdr:colOff>47625</xdr:colOff>
                    <xdr:row>181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7" r:id="rId174" name="Option 必17-2-1">
              <controlPr defaultSize="0" autoFill="0" autoLine="0" autoPict="0">
                <anchor moveWithCells="1">
                  <from>
                    <xdr:col>38</xdr:col>
                    <xdr:colOff>152400</xdr:colOff>
                    <xdr:row>180</xdr:row>
                    <xdr:rowOff>0</xdr:rowOff>
                  </from>
                  <to>
                    <xdr:col>40</xdr:col>
                    <xdr:colOff>47625</xdr:colOff>
                    <xdr:row>181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1" r:id="rId175" name="Option 必17-1-1">
              <controlPr defaultSize="0" autoFill="0" autoLine="0" autoPict="0">
                <anchor moveWithCells="1">
                  <from>
                    <xdr:col>38</xdr:col>
                    <xdr:colOff>152400</xdr:colOff>
                    <xdr:row>180</xdr:row>
                    <xdr:rowOff>0</xdr:rowOff>
                  </from>
                  <to>
                    <xdr:col>40</xdr:col>
                    <xdr:colOff>47625</xdr:colOff>
                    <xdr:row>181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8" r:id="rId176" name="Option 選25-3-1">
              <controlPr defaultSize="0" autoFill="0" autoLine="0" autoPict="0">
                <anchor moveWithCells="1">
                  <from>
                    <xdr:col>38</xdr:col>
                    <xdr:colOff>123825</xdr:colOff>
                    <xdr:row>180</xdr:row>
                    <xdr:rowOff>0</xdr:rowOff>
                  </from>
                  <to>
                    <xdr:col>40</xdr:col>
                    <xdr:colOff>19050</xdr:colOff>
                    <xdr:row>181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2" r:id="rId177" name="Option 選25-2-1">
              <controlPr defaultSize="0" autoFill="0" autoLine="0" autoPict="0">
                <anchor moveWithCells="1">
                  <from>
                    <xdr:col>38</xdr:col>
                    <xdr:colOff>123825</xdr:colOff>
                    <xdr:row>180</xdr:row>
                    <xdr:rowOff>0</xdr:rowOff>
                  </from>
                  <to>
                    <xdr:col>40</xdr:col>
                    <xdr:colOff>19050</xdr:colOff>
                    <xdr:row>181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6" r:id="rId178" name="Option 選25-1-1">
              <controlPr defaultSize="0" autoFill="0" autoLine="0" autoPict="0">
                <anchor moveWithCells="1">
                  <from>
                    <xdr:col>38</xdr:col>
                    <xdr:colOff>123825</xdr:colOff>
                    <xdr:row>180</xdr:row>
                    <xdr:rowOff>0</xdr:rowOff>
                  </from>
                  <to>
                    <xdr:col>40</xdr:col>
                    <xdr:colOff>19050</xdr:colOff>
                    <xdr:row>181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1" r:id="rId179" name="GB 必1-3">
              <controlPr defaultSize="0" autoFill="0" autoPict="0">
                <anchor moveWithCells="1">
                  <from>
                    <xdr:col>10</xdr:col>
                    <xdr:colOff>66675</xdr:colOff>
                    <xdr:row>19</xdr:row>
                    <xdr:rowOff>0</xdr:rowOff>
                  </from>
                  <to>
                    <xdr:col>40</xdr:col>
                    <xdr:colOff>38100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3" r:id="rId180" name="Group Box 選1-1">
              <controlPr defaultSize="0" autoFill="0" autoPict="0">
                <anchor moveWithCells="1">
                  <from>
                    <xdr:col>10</xdr:col>
                    <xdr:colOff>161925</xdr:colOff>
                    <xdr:row>35</xdr:row>
                    <xdr:rowOff>0</xdr:rowOff>
                  </from>
                  <to>
                    <xdr:col>38</xdr:col>
                    <xdr:colOff>142875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6" r:id="rId181" name="Group Box 必4-1">
              <controlPr defaultSize="0" autoFill="0" autoPict="0">
                <anchor moveWithCells="1">
                  <from>
                    <xdr:col>11</xdr:col>
                    <xdr:colOff>0</xdr:colOff>
                    <xdr:row>120</xdr:row>
                    <xdr:rowOff>0</xdr:rowOff>
                  </from>
                  <to>
                    <xdr:col>40</xdr:col>
                    <xdr:colOff>76200</xdr:colOff>
                    <xdr:row>121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7" r:id="rId182" name="Group Box 必4-2">
              <controlPr defaultSize="0" autoFill="0" autoPict="0">
                <anchor moveWithCells="1">
                  <from>
                    <xdr:col>11</xdr:col>
                    <xdr:colOff>0</xdr:colOff>
                    <xdr:row>120</xdr:row>
                    <xdr:rowOff>0</xdr:rowOff>
                  </from>
                  <to>
                    <xdr:col>40</xdr:col>
                    <xdr:colOff>104775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8" r:id="rId183" name="Group Box 必4-3">
              <controlPr defaultSize="0" autoFill="0" autoPict="0">
                <anchor moveWithCells="1">
                  <from>
                    <xdr:col>10</xdr:col>
                    <xdr:colOff>190500</xdr:colOff>
                    <xdr:row>120</xdr:row>
                    <xdr:rowOff>0</xdr:rowOff>
                  </from>
                  <to>
                    <xdr:col>41</xdr:col>
                    <xdr:colOff>0</xdr:colOff>
                    <xdr:row>120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9" r:id="rId184" name="Group Box 必12-1">
              <controlPr defaultSize="0" autoFill="0" autoPict="0">
                <anchor moveWithCells="1">
                  <from>
                    <xdr:col>10</xdr:col>
                    <xdr:colOff>190500</xdr:colOff>
                    <xdr:row>128</xdr:row>
                    <xdr:rowOff>114300</xdr:rowOff>
                  </from>
                  <to>
                    <xdr:col>40</xdr:col>
                    <xdr:colOff>19050</xdr:colOff>
                    <xdr:row>131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0" r:id="rId185" name="Group Box 必12-2">
              <controlPr defaultSize="0" autoFill="0" autoPict="0">
                <anchor moveWithCells="1">
                  <from>
                    <xdr:col>10</xdr:col>
                    <xdr:colOff>161925</xdr:colOff>
                    <xdr:row>135</xdr:row>
                    <xdr:rowOff>38100</xdr:rowOff>
                  </from>
                  <to>
                    <xdr:col>40</xdr:col>
                    <xdr:colOff>152400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1" r:id="rId186" name="Group Box 必12-3">
              <controlPr defaultSize="0" autoFill="0" autoPict="0">
                <anchor moveWithCells="1">
                  <from>
                    <xdr:col>10</xdr:col>
                    <xdr:colOff>152400</xdr:colOff>
                    <xdr:row>136</xdr:row>
                    <xdr:rowOff>0</xdr:rowOff>
                  </from>
                  <to>
                    <xdr:col>41</xdr:col>
                    <xdr:colOff>0</xdr:colOff>
                    <xdr:row>137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2" r:id="rId187" name="Group 必2-3">
              <controlPr defaultSize="0" autoFill="0" autoPict="0">
                <anchor moveWithCells="1">
                  <from>
                    <xdr:col>10</xdr:col>
                    <xdr:colOff>171450</xdr:colOff>
                    <xdr:row>35</xdr:row>
                    <xdr:rowOff>0</xdr:rowOff>
                  </from>
                  <to>
                    <xdr:col>39</xdr:col>
                    <xdr:colOff>142875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4" r:id="rId188" name="Group 必2-1">
              <controlPr defaultSize="0" autoFill="0" autoPict="0" altText="必2-1_x000a_">
                <anchor moveWithCells="1">
                  <from>
                    <xdr:col>10</xdr:col>
                    <xdr:colOff>190500</xdr:colOff>
                    <xdr:row>35</xdr:row>
                    <xdr:rowOff>0</xdr:rowOff>
                  </from>
                  <to>
                    <xdr:col>39</xdr:col>
                    <xdr:colOff>180975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5" r:id="rId189" name="Group Box 必3-1">
              <controlPr defaultSize="0" autoFill="0" autoPict="0">
                <anchor moveWithCells="1">
                  <from>
                    <xdr:col>10</xdr:col>
                    <xdr:colOff>19050</xdr:colOff>
                    <xdr:row>35</xdr:row>
                    <xdr:rowOff>0</xdr:rowOff>
                  </from>
                  <to>
                    <xdr:col>40</xdr:col>
                    <xdr:colOff>85725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7" r:id="rId190" name="Group Box 必3-3">
              <controlPr defaultSize="0" autoFill="0" autoPict="0">
                <anchor moveWithCells="1">
                  <from>
                    <xdr:col>10</xdr:col>
                    <xdr:colOff>38100</xdr:colOff>
                    <xdr:row>35</xdr:row>
                    <xdr:rowOff>0</xdr:rowOff>
                  </from>
                  <to>
                    <xdr:col>40</xdr:col>
                    <xdr:colOff>171450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9" r:id="rId191" name="Group Box 必3-2">
              <controlPr defaultSize="0" autoFill="0" autoPict="0">
                <anchor moveWithCells="1">
                  <from>
                    <xdr:col>10</xdr:col>
                    <xdr:colOff>76200</xdr:colOff>
                    <xdr:row>35</xdr:row>
                    <xdr:rowOff>0</xdr:rowOff>
                  </from>
                  <to>
                    <xdr:col>40</xdr:col>
                    <xdr:colOff>38100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0" r:id="rId192" name="Group Box 選1-2">
              <controlPr defaultSize="0" autoFill="0" autoPict="0">
                <anchor moveWithCells="1">
                  <from>
                    <xdr:col>10</xdr:col>
                    <xdr:colOff>180975</xdr:colOff>
                    <xdr:row>35</xdr:row>
                    <xdr:rowOff>0</xdr:rowOff>
                  </from>
                  <to>
                    <xdr:col>39</xdr:col>
                    <xdr:colOff>38100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1" r:id="rId193" name="Group Box 選1-3">
              <controlPr defaultSize="0" autoFill="0" autoPict="0">
                <anchor moveWithCells="1">
                  <from>
                    <xdr:col>10</xdr:col>
                    <xdr:colOff>190500</xdr:colOff>
                    <xdr:row>35</xdr:row>
                    <xdr:rowOff>0</xdr:rowOff>
                  </from>
                  <to>
                    <xdr:col>39</xdr:col>
                    <xdr:colOff>47625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1" r:id="rId194" name="Group Box 選5-1">
              <controlPr defaultSize="0" autoFill="0" autoPict="0">
                <anchor moveWithCells="1">
                  <from>
                    <xdr:col>10</xdr:col>
                    <xdr:colOff>142875</xdr:colOff>
                    <xdr:row>35</xdr:row>
                    <xdr:rowOff>0</xdr:rowOff>
                  </from>
                  <to>
                    <xdr:col>39</xdr:col>
                    <xdr:colOff>190500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2" r:id="rId195" name="Group Box 選5-2">
              <controlPr defaultSize="0" autoFill="0" autoPict="0">
                <anchor moveWithCells="1">
                  <from>
                    <xdr:col>10</xdr:col>
                    <xdr:colOff>171450</xdr:colOff>
                    <xdr:row>35</xdr:row>
                    <xdr:rowOff>0</xdr:rowOff>
                  </from>
                  <to>
                    <xdr:col>40</xdr:col>
                    <xdr:colOff>47625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3" r:id="rId196" name="Group Box 選5-3">
              <controlPr defaultSize="0" autoFill="0" autoPict="0">
                <anchor moveWithCells="1">
                  <from>
                    <xdr:col>10</xdr:col>
                    <xdr:colOff>171450</xdr:colOff>
                    <xdr:row>35</xdr:row>
                    <xdr:rowOff>0</xdr:rowOff>
                  </from>
                  <to>
                    <xdr:col>40</xdr:col>
                    <xdr:colOff>66675</xdr:colOff>
                    <xdr:row>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4" r:id="rId197" name="Group Box 選6-1">
              <controlPr defaultSize="0" autoFill="0" autoPict="0">
                <anchor moveWithCells="1">
                  <from>
                    <xdr:col>10</xdr:col>
                    <xdr:colOff>114300</xdr:colOff>
                    <xdr:row>40</xdr:row>
                    <xdr:rowOff>152400</xdr:rowOff>
                  </from>
                  <to>
                    <xdr:col>40</xdr:col>
                    <xdr:colOff>47625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5" r:id="rId198" name="Group Box 選6-2">
              <controlPr defaultSize="0" autoFill="0" autoPict="0">
                <anchor moveWithCells="1">
                  <from>
                    <xdr:col>10</xdr:col>
                    <xdr:colOff>95250</xdr:colOff>
                    <xdr:row>47</xdr:row>
                    <xdr:rowOff>0</xdr:rowOff>
                  </from>
                  <to>
                    <xdr:col>40</xdr:col>
                    <xdr:colOff>104775</xdr:colOff>
                    <xdr:row>49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6" r:id="rId199" name="Group Box 選6-3">
              <controlPr defaultSize="0" autoFill="0" autoPict="0">
                <anchor moveWithCells="1">
                  <from>
                    <xdr:col>10</xdr:col>
                    <xdr:colOff>95250</xdr:colOff>
                    <xdr:row>48</xdr:row>
                    <xdr:rowOff>0</xdr:rowOff>
                  </from>
                  <to>
                    <xdr:col>40</xdr:col>
                    <xdr:colOff>104775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7" r:id="rId200" name="Group Box 選7-1">
              <controlPr defaultSize="0" autoFill="0" autoPict="0">
                <anchor moveWithCells="1">
                  <from>
                    <xdr:col>10</xdr:col>
                    <xdr:colOff>152400</xdr:colOff>
                    <xdr:row>68</xdr:row>
                    <xdr:rowOff>161925</xdr:rowOff>
                  </from>
                  <to>
                    <xdr:col>40</xdr:col>
                    <xdr:colOff>19050</xdr:colOff>
                    <xdr:row>71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8" r:id="rId201" name="Group Box 選7-2">
              <controlPr defaultSize="0" autoFill="0" autoPict="0">
                <anchor moveWithCells="1">
                  <from>
                    <xdr:col>10</xdr:col>
                    <xdr:colOff>95250</xdr:colOff>
                    <xdr:row>75</xdr:row>
                    <xdr:rowOff>38100</xdr:rowOff>
                  </from>
                  <to>
                    <xdr:col>40</xdr:col>
                    <xdr:colOff>123825</xdr:colOff>
                    <xdr:row>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9" r:id="rId202" name="Group Box 選7-3">
              <controlPr defaultSize="0" autoFill="0" autoPict="0">
                <anchor moveWithCells="1">
                  <from>
                    <xdr:col>10</xdr:col>
                    <xdr:colOff>95250</xdr:colOff>
                    <xdr:row>76</xdr:row>
                    <xdr:rowOff>0</xdr:rowOff>
                  </from>
                  <to>
                    <xdr:col>40</xdr:col>
                    <xdr:colOff>123825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0" r:id="rId203" name="Group Box 選8-1">
              <controlPr defaultSize="0" autoFill="0" autoPict="0">
                <anchor moveWithCells="1">
                  <from>
                    <xdr:col>10</xdr:col>
                    <xdr:colOff>180975</xdr:colOff>
                    <xdr:row>92</xdr:row>
                    <xdr:rowOff>0</xdr:rowOff>
                  </from>
                  <to>
                    <xdr:col>39</xdr:col>
                    <xdr:colOff>190500</xdr:colOff>
                    <xdr:row>94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1" r:id="rId204" name="Group Box 選8-2">
              <controlPr defaultSize="0" autoFill="0" autoPict="0">
                <anchor moveWithCells="1">
                  <from>
                    <xdr:col>10</xdr:col>
                    <xdr:colOff>171450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2" r:id="rId205" name="Group Box 選8-3">
              <controlPr defaultSize="0" autoFill="0" autoPict="0">
                <anchor moveWithCells="1">
                  <from>
                    <xdr:col>10</xdr:col>
                    <xdr:colOff>152400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3" r:id="rId206" name="Group Box 選9-1">
              <controlPr defaultSize="0" autoFill="0" autoPict="0">
                <anchor moveWithCells="1">
                  <from>
                    <xdr:col>11</xdr:col>
                    <xdr:colOff>9525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4" r:id="rId207" name="Group Box 選9-2">
              <controlPr defaultSize="0" autoFill="0" autoPict="0">
                <anchor moveWithCells="1">
                  <from>
                    <xdr:col>10</xdr:col>
                    <xdr:colOff>180975</xdr:colOff>
                    <xdr:row>92</xdr:row>
                    <xdr:rowOff>0</xdr:rowOff>
                  </from>
                  <to>
                    <xdr:col>40</xdr:col>
                    <xdr:colOff>133350</xdr:colOff>
                    <xdr:row>94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5" r:id="rId208" name="Group Box 選9-3">
              <controlPr defaultSize="0" autoFill="0" autoPict="0">
                <anchor moveWithCells="1">
                  <from>
                    <xdr:col>10</xdr:col>
                    <xdr:colOff>171450</xdr:colOff>
                    <xdr:row>92</xdr:row>
                    <xdr:rowOff>0</xdr:rowOff>
                  </from>
                  <to>
                    <xdr:col>40</xdr:col>
                    <xdr:colOff>171450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6" r:id="rId209" name="Group Box 選10-1">
              <controlPr defaultSize="0" autoFill="0" autoPict="0">
                <anchor moveWithCells="1">
                  <from>
                    <xdr:col>10</xdr:col>
                    <xdr:colOff>142875</xdr:colOff>
                    <xdr:row>92</xdr:row>
                    <xdr:rowOff>0</xdr:rowOff>
                  </from>
                  <to>
                    <xdr:col>40</xdr:col>
                    <xdr:colOff>9525</xdr:colOff>
                    <xdr:row>94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7" r:id="rId210" name="Group Box 選10-2">
              <controlPr defaultSize="0" autoFill="0" autoPict="0">
                <anchor moveWithCells="1">
                  <from>
                    <xdr:col>10</xdr:col>
                    <xdr:colOff>142875</xdr:colOff>
                    <xdr:row>92</xdr:row>
                    <xdr:rowOff>0</xdr:rowOff>
                  </from>
                  <to>
                    <xdr:col>40</xdr:col>
                    <xdr:colOff>114300</xdr:colOff>
                    <xdr:row>94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8" r:id="rId211" name="Group Box 選10-3">
              <controlPr defaultSize="0" autoFill="0" autoPict="0">
                <anchor moveWithCells="1">
                  <from>
                    <xdr:col>10</xdr:col>
                    <xdr:colOff>114300</xdr:colOff>
                    <xdr:row>92</xdr:row>
                    <xdr:rowOff>0</xdr:rowOff>
                  </from>
                  <to>
                    <xdr:col>40</xdr:col>
                    <xdr:colOff>123825</xdr:colOff>
                    <xdr:row>94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9" r:id="rId212" name="Group Box 選11-1">
              <controlPr defaultSize="0" autoFill="0" autoPict="0">
                <anchor moveWithCells="1">
                  <from>
                    <xdr:col>10</xdr:col>
                    <xdr:colOff>180975</xdr:colOff>
                    <xdr:row>92</xdr:row>
                    <xdr:rowOff>0</xdr:rowOff>
                  </from>
                  <to>
                    <xdr:col>40</xdr:col>
                    <xdr:colOff>114300</xdr:colOff>
                    <xdr:row>94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0" r:id="rId213" name="Group Box 選11-2">
              <controlPr defaultSize="0" autoFill="0" autoPict="0">
                <anchor moveWithCells="1">
                  <from>
                    <xdr:col>10</xdr:col>
                    <xdr:colOff>171450</xdr:colOff>
                    <xdr:row>92</xdr:row>
                    <xdr:rowOff>0</xdr:rowOff>
                  </from>
                  <to>
                    <xdr:col>40</xdr:col>
                    <xdr:colOff>171450</xdr:colOff>
                    <xdr:row>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1" r:id="rId214" name="Group Box 選11-3">
              <controlPr defaultSize="0" autoFill="0" autoPict="0">
                <anchor moveWithCells="1">
                  <from>
                    <xdr:col>10</xdr:col>
                    <xdr:colOff>171450</xdr:colOff>
                    <xdr:row>92</xdr:row>
                    <xdr:rowOff>0</xdr:rowOff>
                  </from>
                  <to>
                    <xdr:col>40</xdr:col>
                    <xdr:colOff>142875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2" r:id="rId215" name="Group Box 選12-1">
              <controlPr defaultSize="0" autoFill="0" autoPict="0">
                <anchor moveWithCells="1">
                  <from>
                    <xdr:col>10</xdr:col>
                    <xdr:colOff>142875</xdr:colOff>
                    <xdr:row>92</xdr:row>
                    <xdr:rowOff>0</xdr:rowOff>
                  </from>
                  <to>
                    <xdr:col>40</xdr:col>
                    <xdr:colOff>171450</xdr:colOff>
                    <xdr:row>94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3" r:id="rId216" name="Group Box 選12-2">
              <controlPr defaultSize="0" autoFill="0" autoPict="0">
                <anchor moveWithCells="1">
                  <from>
                    <xdr:col>10</xdr:col>
                    <xdr:colOff>95250</xdr:colOff>
                    <xdr:row>92</xdr:row>
                    <xdr:rowOff>0</xdr:rowOff>
                  </from>
                  <to>
                    <xdr:col>40</xdr:col>
                    <xdr:colOff>152400</xdr:colOff>
                    <xdr:row>94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4" r:id="rId217" name="Group Box 選12-3">
              <controlPr defaultSize="0" autoFill="0" autoPict="0">
                <anchor moveWithCells="1">
                  <from>
                    <xdr:col>10</xdr:col>
                    <xdr:colOff>66675</xdr:colOff>
                    <xdr:row>92</xdr:row>
                    <xdr:rowOff>0</xdr:rowOff>
                  </from>
                  <to>
                    <xdr:col>40</xdr:col>
                    <xdr:colOff>142875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6" r:id="rId218" name="Group Box 選13-1">
              <controlPr defaultSize="0" autoFill="0" autoPict="0">
                <anchor moveWithCells="1">
                  <from>
                    <xdr:col>11</xdr:col>
                    <xdr:colOff>9525</xdr:colOff>
                    <xdr:row>92</xdr:row>
                    <xdr:rowOff>0</xdr:rowOff>
                  </from>
                  <to>
                    <xdr:col>40</xdr:col>
                    <xdr:colOff>66675</xdr:colOff>
                    <xdr:row>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7" r:id="rId219" name="Group Box 選13-2">
              <controlPr defaultSize="0" autoFill="0" autoPict="0">
                <anchor moveWithCells="1">
                  <from>
                    <xdr:col>11</xdr:col>
                    <xdr:colOff>0</xdr:colOff>
                    <xdr:row>92</xdr:row>
                    <xdr:rowOff>0</xdr:rowOff>
                  </from>
                  <to>
                    <xdr:col>40</xdr:col>
                    <xdr:colOff>152400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8" r:id="rId220" name="Group Box 選13-3">
              <controlPr defaultSize="0" autoFill="0" autoPict="0">
                <anchor moveWithCells="1">
                  <from>
                    <xdr:col>10</xdr:col>
                    <xdr:colOff>161925</xdr:colOff>
                    <xdr:row>92</xdr:row>
                    <xdr:rowOff>0</xdr:rowOff>
                  </from>
                  <to>
                    <xdr:col>40</xdr:col>
                    <xdr:colOff>152400</xdr:colOff>
                    <xdr:row>94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9" r:id="rId221" name="Group Box 選14-1">
              <controlPr defaultSize="0" autoFill="0" autoPict="0">
                <anchor moveWithCells="1">
                  <from>
                    <xdr:col>11</xdr:col>
                    <xdr:colOff>19050</xdr:colOff>
                    <xdr:row>92</xdr:row>
                    <xdr:rowOff>0</xdr:rowOff>
                  </from>
                  <to>
                    <xdr:col>40</xdr:col>
                    <xdr:colOff>142875</xdr:colOff>
                    <xdr:row>94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0" r:id="rId222" name="Group Box 選14-2">
              <controlPr defaultSize="0" autoFill="0" autoPict="0">
                <anchor moveWithCells="1">
                  <from>
                    <xdr:col>11</xdr:col>
                    <xdr:colOff>28575</xdr:colOff>
                    <xdr:row>92</xdr:row>
                    <xdr:rowOff>0</xdr:rowOff>
                  </from>
                  <to>
                    <xdr:col>40</xdr:col>
                    <xdr:colOff>142875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1" r:id="rId223" name="Group Box 選14-3">
              <controlPr defaultSize="0" autoFill="0" autoPict="0">
                <anchor moveWithCells="1">
                  <from>
                    <xdr:col>11</xdr:col>
                    <xdr:colOff>0</xdr:colOff>
                    <xdr:row>92</xdr:row>
                    <xdr:rowOff>0</xdr:rowOff>
                  </from>
                  <to>
                    <xdr:col>40</xdr:col>
                    <xdr:colOff>123825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2" r:id="rId224" name="Group Box 選15-1">
              <controlPr defaultSize="0" autoFill="0" autoPict="0">
                <anchor moveWithCells="1">
                  <from>
                    <xdr:col>10</xdr:col>
                    <xdr:colOff>95250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3" r:id="rId225" name="Group Box 選15-2">
              <controlPr defaultSize="0" autoFill="0" autoPict="0">
                <anchor moveWithCells="1">
                  <from>
                    <xdr:col>10</xdr:col>
                    <xdr:colOff>123825</xdr:colOff>
                    <xdr:row>92</xdr:row>
                    <xdr:rowOff>0</xdr:rowOff>
                  </from>
                  <to>
                    <xdr:col>40</xdr:col>
                    <xdr:colOff>104775</xdr:colOff>
                    <xdr:row>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4" r:id="rId226" name="Group Box 選15-3">
              <controlPr defaultSize="0" autoFill="0" autoPict="0">
                <anchor moveWithCells="1">
                  <from>
                    <xdr:col>10</xdr:col>
                    <xdr:colOff>95250</xdr:colOff>
                    <xdr:row>92</xdr:row>
                    <xdr:rowOff>0</xdr:rowOff>
                  </from>
                  <to>
                    <xdr:col>40</xdr:col>
                    <xdr:colOff>114300</xdr:colOff>
                    <xdr:row>94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5" r:id="rId227" name="Group Box 選16-1">
              <controlPr defaultSize="0" autoFill="0" autoPict="0">
                <anchor moveWithCells="1">
                  <from>
                    <xdr:col>10</xdr:col>
                    <xdr:colOff>190500</xdr:colOff>
                    <xdr:row>92</xdr:row>
                    <xdr:rowOff>0</xdr:rowOff>
                  </from>
                  <to>
                    <xdr:col>40</xdr:col>
                    <xdr:colOff>38100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6" r:id="rId228" name="Group Box 選16-2">
              <controlPr defaultSize="0" autoFill="0" autoPict="0">
                <anchor moveWithCells="1">
                  <from>
                    <xdr:col>11</xdr:col>
                    <xdr:colOff>0</xdr:colOff>
                    <xdr:row>92</xdr:row>
                    <xdr:rowOff>0</xdr:rowOff>
                  </from>
                  <to>
                    <xdr:col>40</xdr:col>
                    <xdr:colOff>85725</xdr:colOff>
                    <xdr:row>94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7" r:id="rId229" name="Group Box 選16-3">
              <controlPr defaultSize="0" autoFill="0" autoPict="0">
                <anchor moveWithCells="1">
                  <from>
                    <xdr:col>11</xdr:col>
                    <xdr:colOff>9525</xdr:colOff>
                    <xdr:row>92</xdr:row>
                    <xdr:rowOff>0</xdr:rowOff>
                  </from>
                  <to>
                    <xdr:col>40</xdr:col>
                    <xdr:colOff>114300</xdr:colOff>
                    <xdr:row>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8" r:id="rId230" name="Group Box 選17-1">
              <controlPr defaultSize="0" autoFill="0" autoPict="0">
                <anchor moveWithCells="1">
                  <from>
                    <xdr:col>11</xdr:col>
                    <xdr:colOff>0</xdr:colOff>
                    <xdr:row>96</xdr:row>
                    <xdr:rowOff>180975</xdr:rowOff>
                  </from>
                  <to>
                    <xdr:col>40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9" r:id="rId231" name="Group Box 選17-2">
              <controlPr defaultSize="0" autoFill="0" autoPict="0">
                <anchor moveWithCells="1">
                  <from>
                    <xdr:col>10</xdr:col>
                    <xdr:colOff>190500</xdr:colOff>
                    <xdr:row>103</xdr:row>
                    <xdr:rowOff>66675</xdr:rowOff>
                  </from>
                  <to>
                    <xdr:col>40</xdr:col>
                    <xdr:colOff>123825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0" r:id="rId232" name="Group Box 選17-3">
              <controlPr defaultSize="0" autoFill="0" autoPict="0">
                <anchor moveWithCells="1">
                  <from>
                    <xdr:col>10</xdr:col>
                    <xdr:colOff>161925</xdr:colOff>
                    <xdr:row>104</xdr:row>
                    <xdr:rowOff>0</xdr:rowOff>
                  </from>
                  <to>
                    <xdr:col>40</xdr:col>
                    <xdr:colOff>114300</xdr:colOff>
                    <xdr:row>105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1" r:id="rId233" name="Group Box 選18-1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40</xdr:col>
                    <xdr:colOff>171450</xdr:colOff>
                    <xdr:row>121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2" r:id="rId234" name="Group Box 選18-2">
              <controlPr defaultSize="0" autoFill="0" autoPict="0">
                <anchor moveWithCells="1">
                  <from>
                    <xdr:col>10</xdr:col>
                    <xdr:colOff>161925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3" r:id="rId235" name="Group Box 選18-3">
              <controlPr defaultSize="0" autoFill="0" autoPict="0">
                <anchor moveWithCells="1">
                  <from>
                    <xdr:col>10</xdr:col>
                    <xdr:colOff>133350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2" r:id="rId236" name="Group Box 必5-1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114300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3" r:id="rId237" name="Group Box 必5-2">
              <controlPr defaultSize="0" autoFill="0" autoPict="0">
                <anchor moveWithCells="1">
                  <from>
                    <xdr:col>10</xdr:col>
                    <xdr:colOff>47625</xdr:colOff>
                    <xdr:row>120</xdr:row>
                    <xdr:rowOff>0</xdr:rowOff>
                  </from>
                  <to>
                    <xdr:col>41</xdr:col>
                    <xdr:colOff>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4" r:id="rId238" name="Group Box 必5-3">
              <controlPr defaultSize="0" autoFill="0" autoPict="0">
                <anchor moveWithCells="1">
                  <from>
                    <xdr:col>10</xdr:col>
                    <xdr:colOff>66675</xdr:colOff>
                    <xdr:row>120</xdr:row>
                    <xdr:rowOff>0</xdr:rowOff>
                  </from>
                  <to>
                    <xdr:col>40</xdr:col>
                    <xdr:colOff>171450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5" r:id="rId239" name="Group Box 必6-1">
              <controlPr defaultSize="0" autoFill="0" autoPict="0">
                <anchor moveWithCells="1">
                  <from>
                    <xdr:col>10</xdr:col>
                    <xdr:colOff>152400</xdr:colOff>
                    <xdr:row>120</xdr:row>
                    <xdr:rowOff>0</xdr:rowOff>
                  </from>
                  <to>
                    <xdr:col>40</xdr:col>
                    <xdr:colOff>19050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6" r:id="rId240" name="Group Box 必6-2">
              <controlPr defaultSize="0" autoFill="0" autoPict="0">
                <anchor moveWithCells="1">
                  <from>
                    <xdr:col>10</xdr:col>
                    <xdr:colOff>123825</xdr:colOff>
                    <xdr:row>120</xdr:row>
                    <xdr:rowOff>0</xdr:rowOff>
                  </from>
                  <to>
                    <xdr:col>40</xdr:col>
                    <xdr:colOff>123825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7" r:id="rId241" name="Group Box 必6-3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8" r:id="rId242" name="Group Box 必7-1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39</xdr:col>
                    <xdr:colOff>190500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9" r:id="rId243" name="Group Box 必7-2">
              <controlPr defaultSize="0" autoFill="0" autoPict="0">
                <anchor moveWithCells="1">
                  <from>
                    <xdr:col>10</xdr:col>
                    <xdr:colOff>114300</xdr:colOff>
                    <xdr:row>120</xdr:row>
                    <xdr:rowOff>0</xdr:rowOff>
                  </from>
                  <to>
                    <xdr:col>40</xdr:col>
                    <xdr:colOff>114300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0" r:id="rId244" name="Group Box 必7-3">
              <controlPr defaultSize="0" autoFill="0" autoPict="0">
                <anchor moveWithCells="1">
                  <from>
                    <xdr:col>10</xdr:col>
                    <xdr:colOff>95250</xdr:colOff>
                    <xdr:row>120</xdr:row>
                    <xdr:rowOff>0</xdr:rowOff>
                  </from>
                  <to>
                    <xdr:col>40</xdr:col>
                    <xdr:colOff>133350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1" r:id="rId245" name="Group Box 必8-1">
              <controlPr defaultSize="0" autoFill="0" autoPict="0">
                <anchor moveWithCells="1">
                  <from>
                    <xdr:col>11</xdr:col>
                    <xdr:colOff>19050</xdr:colOff>
                    <xdr:row>120</xdr:row>
                    <xdr:rowOff>0</xdr:rowOff>
                  </from>
                  <to>
                    <xdr:col>40</xdr:col>
                    <xdr:colOff>114300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2" r:id="rId246" name="Group Box 必8-2">
              <controlPr defaultSize="0" autoFill="0" autoPict="0">
                <anchor moveWithCells="1">
                  <from>
                    <xdr:col>11</xdr:col>
                    <xdr:colOff>19050</xdr:colOff>
                    <xdr:row>120</xdr:row>
                    <xdr:rowOff>0</xdr:rowOff>
                  </from>
                  <to>
                    <xdr:col>40</xdr:col>
                    <xdr:colOff>133350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3" r:id="rId247" name="Group Box 必8-3">
              <controlPr defaultSize="0" autoFill="0" autoPict="0">
                <anchor moveWithCells="1">
                  <from>
                    <xdr:col>10</xdr:col>
                    <xdr:colOff>200025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4" r:id="rId248" name="Group Box 必9-1">
              <controlPr defaultSize="0" autoFill="0" autoPict="0">
                <anchor moveWithCells="1">
                  <from>
                    <xdr:col>10</xdr:col>
                    <xdr:colOff>123825</xdr:colOff>
                    <xdr:row>120</xdr:row>
                    <xdr:rowOff>0</xdr:rowOff>
                  </from>
                  <to>
                    <xdr:col>40</xdr:col>
                    <xdr:colOff>133350</xdr:colOff>
                    <xdr:row>121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5" r:id="rId249" name="Group Box 必9-2">
              <controlPr defaultSize="0" autoFill="0" autoPict="0">
                <anchor moveWithCells="1">
                  <from>
                    <xdr:col>10</xdr:col>
                    <xdr:colOff>133350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6" r:id="rId250" name="Group Box 必9-3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7" r:id="rId251" name="Group Box 必10-1">
              <controlPr defaultSize="0" autoFill="0" autoPict="0">
                <anchor moveWithCells="1">
                  <from>
                    <xdr:col>11</xdr:col>
                    <xdr:colOff>9525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8" r:id="rId252" name="Group Box 必10-2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9" r:id="rId253" name="Group Box 必10-3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1" r:id="rId254" name="Group Box 必11-2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180975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2" r:id="rId255" name="Group Box 必11-3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3" r:id="rId256" name="Group Box 必11-1">
              <controlPr defaultSize="0" autoFill="0" autoPict="0">
                <anchor moveWithCells="1">
                  <from>
                    <xdr:col>10</xdr:col>
                    <xdr:colOff>123825</xdr:colOff>
                    <xdr:row>120</xdr:row>
                    <xdr:rowOff>0</xdr:rowOff>
                  </from>
                  <to>
                    <xdr:col>41</xdr:col>
                    <xdr:colOff>114300</xdr:colOff>
                    <xdr:row>121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4" r:id="rId257" name="Group Box 選19-1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5" r:id="rId258" name="Group Box 選19-2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6" r:id="rId259" name="Group Box 選19-3">
              <controlPr defaultSize="0" autoFill="0" autoPict="0">
                <anchor moveWithCells="1">
                  <from>
                    <xdr:col>10</xdr:col>
                    <xdr:colOff>180975</xdr:colOff>
                    <xdr:row>120</xdr:row>
                    <xdr:rowOff>0</xdr:rowOff>
                  </from>
                  <to>
                    <xdr:col>40</xdr:col>
                    <xdr:colOff>123825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7" r:id="rId260" name="Group Box 選20-1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40</xdr:col>
                    <xdr:colOff>114300</xdr:colOff>
                    <xdr:row>120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8" r:id="rId261" name="Group Box 選20-2">
              <controlPr defaultSize="0" autoFill="0" autoPict="0">
                <anchor moveWithCells="1">
                  <from>
                    <xdr:col>10</xdr:col>
                    <xdr:colOff>171450</xdr:colOff>
                    <xdr:row>120</xdr:row>
                    <xdr:rowOff>0</xdr:rowOff>
                  </from>
                  <to>
                    <xdr:col>40</xdr:col>
                    <xdr:colOff>104775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9" r:id="rId262" name="Group Box 選20-3">
              <controlPr defaultSize="0" autoFill="0" autoPict="0">
                <anchor moveWithCells="1">
                  <from>
                    <xdr:col>10</xdr:col>
                    <xdr:colOff>152400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0" r:id="rId263" name="Group Box 選21-1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38100</xdr:colOff>
                    <xdr:row>120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1" r:id="rId264" name="Group Box 選21-2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123825</xdr:colOff>
                    <xdr:row>121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2" r:id="rId265" name="Group Box 選21-3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171450</xdr:colOff>
                    <xdr:row>121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3" r:id="rId266" name="Group Box 選22-1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38100</xdr:colOff>
                    <xdr:row>120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4" r:id="rId267" name="Group Box 選22-2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5" r:id="rId268" name="Group Box 選22-3">
              <controlPr defaultSize="0" autoFill="0" autoPict="0">
                <anchor moveWithCells="1">
                  <from>
                    <xdr:col>10</xdr:col>
                    <xdr:colOff>85725</xdr:colOff>
                    <xdr:row>120</xdr:row>
                    <xdr:rowOff>0</xdr:rowOff>
                  </from>
                  <to>
                    <xdr:col>40</xdr:col>
                    <xdr:colOff>142875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6" r:id="rId269" name="Group Box 選23-1">
              <controlPr defaultSize="0" autoFill="0" autoPict="0">
                <anchor moveWithCells="1">
                  <from>
                    <xdr:col>10</xdr:col>
                    <xdr:colOff>133350</xdr:colOff>
                    <xdr:row>120</xdr:row>
                    <xdr:rowOff>0</xdr:rowOff>
                  </from>
                  <to>
                    <xdr:col>40</xdr:col>
                    <xdr:colOff>133350</xdr:colOff>
                    <xdr:row>121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7" r:id="rId270" name="Group Box 選23-2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123825</xdr:colOff>
                    <xdr:row>121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8" r:id="rId271" name="Group Box 選23-3">
              <controlPr defaultSize="0" autoFill="0" autoPict="0">
                <anchor moveWithCells="1">
                  <from>
                    <xdr:col>10</xdr:col>
                    <xdr:colOff>123825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0" r:id="rId272" name="Group Box 選24-1">
              <controlPr defaultSize="0" autoFill="0" autoPict="0">
                <anchor moveWithCells="1">
                  <from>
                    <xdr:col>10</xdr:col>
                    <xdr:colOff>95250</xdr:colOff>
                    <xdr:row>120</xdr:row>
                    <xdr:rowOff>0</xdr:rowOff>
                  </from>
                  <to>
                    <xdr:col>40</xdr:col>
                    <xdr:colOff>152400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1" r:id="rId273" name="Group Box 選24-2">
              <controlPr defaultSize="0" autoFill="0" autoPict="0">
                <anchor moveWithCells="1">
                  <from>
                    <xdr:col>10</xdr:col>
                    <xdr:colOff>142875</xdr:colOff>
                    <xdr:row>120</xdr:row>
                    <xdr:rowOff>0</xdr:rowOff>
                  </from>
                  <to>
                    <xdr:col>40</xdr:col>
                    <xdr:colOff>133350</xdr:colOff>
                    <xdr:row>120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2" r:id="rId274" name="Group Box 選24-3">
              <controlPr defaultSize="0" autoFill="0" autoPict="0">
                <anchor moveWithCells="1">
                  <from>
                    <xdr:col>10</xdr:col>
                    <xdr:colOff>104775</xdr:colOff>
                    <xdr:row>120</xdr:row>
                    <xdr:rowOff>0</xdr:rowOff>
                  </from>
                  <to>
                    <xdr:col>40</xdr:col>
                    <xdr:colOff>152400</xdr:colOff>
                    <xdr:row>120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3" r:id="rId275" name="Group Box 必13-1">
              <controlPr defaultSize="0" autoFill="0" autoPict="0">
                <anchor moveWithCells="1">
                  <from>
                    <xdr:col>10</xdr:col>
                    <xdr:colOff>200025</xdr:colOff>
                    <xdr:row>152</xdr:row>
                    <xdr:rowOff>0</xdr:rowOff>
                  </from>
                  <to>
                    <xdr:col>40</xdr:col>
                    <xdr:colOff>114300</xdr:colOff>
                    <xdr:row>154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4" r:id="rId276" name="Group Box 必13-2">
              <controlPr defaultSize="0" autoFill="0" autoPict="0">
                <anchor moveWithCells="1">
                  <from>
                    <xdr:col>11</xdr:col>
                    <xdr:colOff>38100</xdr:colOff>
                    <xdr:row>152</xdr:row>
                    <xdr:rowOff>0</xdr:rowOff>
                  </from>
                  <to>
                    <xdr:col>40</xdr:col>
                    <xdr:colOff>152400</xdr:colOff>
                    <xdr:row>154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5" r:id="rId277" name="Group Box 必13-3">
              <controlPr defaultSize="0" autoFill="0" autoPict="0">
                <anchor moveWithCells="1">
                  <from>
                    <xdr:col>10</xdr:col>
                    <xdr:colOff>200025</xdr:colOff>
                    <xdr:row>152</xdr:row>
                    <xdr:rowOff>0</xdr:rowOff>
                  </from>
                  <to>
                    <xdr:col>40</xdr:col>
                    <xdr:colOff>180975</xdr:colOff>
                    <xdr:row>154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6" r:id="rId278" name="Group Box 必14-1">
              <controlPr defaultSize="0" autoFill="0" autoPict="0">
                <anchor moveWithCells="1">
                  <from>
                    <xdr:col>10</xdr:col>
                    <xdr:colOff>142875</xdr:colOff>
                    <xdr:row>152</xdr:row>
                    <xdr:rowOff>0</xdr:rowOff>
                  </from>
                  <to>
                    <xdr:col>40</xdr:col>
                    <xdr:colOff>57150</xdr:colOff>
                    <xdr:row>154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7" r:id="rId279" name="Group Box 必14-2">
              <controlPr defaultSize="0" autoFill="0" autoPict="0">
                <anchor moveWithCells="1">
                  <from>
                    <xdr:col>10</xdr:col>
                    <xdr:colOff>142875</xdr:colOff>
                    <xdr:row>152</xdr:row>
                    <xdr:rowOff>0</xdr:rowOff>
                  </from>
                  <to>
                    <xdr:col>40</xdr:col>
                    <xdr:colOff>66675</xdr:colOff>
                    <xdr:row>154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8" r:id="rId280" name="Group Box 必14-3">
              <controlPr defaultSize="0" autoFill="0" autoPict="0">
                <anchor moveWithCells="1">
                  <from>
                    <xdr:col>10</xdr:col>
                    <xdr:colOff>133350</xdr:colOff>
                    <xdr:row>152</xdr:row>
                    <xdr:rowOff>0</xdr:rowOff>
                  </from>
                  <to>
                    <xdr:col>40</xdr:col>
                    <xdr:colOff>104775</xdr:colOff>
                    <xdr:row>154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9" r:id="rId281" name="Group Box 必15-1">
              <controlPr defaultSize="0" autoFill="0" autoPict="0">
                <anchor moveWithCells="1">
                  <from>
                    <xdr:col>11</xdr:col>
                    <xdr:colOff>0</xdr:colOff>
                    <xdr:row>152</xdr:row>
                    <xdr:rowOff>0</xdr:rowOff>
                  </from>
                  <to>
                    <xdr:col>39</xdr:col>
                    <xdr:colOff>114300</xdr:colOff>
                    <xdr:row>154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0" r:id="rId282" name="Group Box 必15-2">
              <controlPr defaultSize="0" autoFill="0" autoPict="0">
                <anchor moveWithCells="1">
                  <from>
                    <xdr:col>10</xdr:col>
                    <xdr:colOff>114300</xdr:colOff>
                    <xdr:row>152</xdr:row>
                    <xdr:rowOff>0</xdr:rowOff>
                  </from>
                  <to>
                    <xdr:col>40</xdr:col>
                    <xdr:colOff>123825</xdr:colOff>
                    <xdr:row>154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1" r:id="rId283" name="Group Box 必15-3">
              <controlPr defaultSize="0" autoFill="0" autoPict="0">
                <anchor moveWithCells="1">
                  <from>
                    <xdr:col>10</xdr:col>
                    <xdr:colOff>104775</xdr:colOff>
                    <xdr:row>152</xdr:row>
                    <xdr:rowOff>0</xdr:rowOff>
                  </from>
                  <to>
                    <xdr:col>40</xdr:col>
                    <xdr:colOff>152400</xdr:colOff>
                    <xdr:row>154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2" r:id="rId284" name="Group Box 必16-1">
              <controlPr defaultSize="0" autoFill="0" autoPict="0">
                <anchor moveWithCells="1">
                  <from>
                    <xdr:col>11</xdr:col>
                    <xdr:colOff>28575</xdr:colOff>
                    <xdr:row>157</xdr:row>
                    <xdr:rowOff>0</xdr:rowOff>
                  </from>
                  <to>
                    <xdr:col>40</xdr:col>
                    <xdr:colOff>66675</xdr:colOff>
                    <xdr:row>159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3" r:id="rId285" name="Group Box 必16-2">
              <controlPr defaultSize="0" autoFill="0" autoPict="0">
                <anchor moveWithCells="1">
                  <from>
                    <xdr:col>10</xdr:col>
                    <xdr:colOff>133350</xdr:colOff>
                    <xdr:row>163</xdr:row>
                    <xdr:rowOff>76200</xdr:rowOff>
                  </from>
                  <to>
                    <xdr:col>40</xdr:col>
                    <xdr:colOff>142875</xdr:colOff>
                    <xdr:row>165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4" r:id="rId286" name="Group Box 必16-3">
              <controlPr defaultSize="0" autoFill="0" autoPict="0">
                <anchor moveWithCells="1">
                  <from>
                    <xdr:col>10</xdr:col>
                    <xdr:colOff>114300</xdr:colOff>
                    <xdr:row>164</xdr:row>
                    <xdr:rowOff>0</xdr:rowOff>
                  </from>
                  <to>
                    <xdr:col>40</xdr:col>
                    <xdr:colOff>142875</xdr:colOff>
                    <xdr:row>165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5" r:id="rId287" name="Group Box 必17-1">
              <controlPr defaultSize="0" autoFill="0" autoPict="0">
                <anchor moveWithCells="1">
                  <from>
                    <xdr:col>10</xdr:col>
                    <xdr:colOff>171450</xdr:colOff>
                    <xdr:row>180</xdr:row>
                    <xdr:rowOff>0</xdr:rowOff>
                  </from>
                  <to>
                    <xdr:col>41</xdr:col>
                    <xdr:colOff>38100</xdr:colOff>
                    <xdr:row>181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6" r:id="rId288" name="Group Box 必17-2">
              <controlPr defaultSize="0" autoFill="0" autoPict="0">
                <anchor moveWithCells="1">
                  <from>
                    <xdr:col>10</xdr:col>
                    <xdr:colOff>190500</xdr:colOff>
                    <xdr:row>180</xdr:row>
                    <xdr:rowOff>0</xdr:rowOff>
                  </from>
                  <to>
                    <xdr:col>40</xdr:col>
                    <xdr:colOff>133350</xdr:colOff>
                    <xdr:row>181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7" r:id="rId289" name="Group Box 必17-3">
              <controlPr defaultSize="0" autoFill="0" autoPict="0">
                <anchor moveWithCells="1">
                  <from>
                    <xdr:col>10</xdr:col>
                    <xdr:colOff>142875</xdr:colOff>
                    <xdr:row>180</xdr:row>
                    <xdr:rowOff>0</xdr:rowOff>
                  </from>
                  <to>
                    <xdr:col>40</xdr:col>
                    <xdr:colOff>133350</xdr:colOff>
                    <xdr:row>181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8" r:id="rId290" name="Group Box 選25-1">
              <controlPr defaultSize="0" autoFill="0" autoPict="0">
                <anchor moveWithCells="1">
                  <from>
                    <xdr:col>10</xdr:col>
                    <xdr:colOff>190500</xdr:colOff>
                    <xdr:row>180</xdr:row>
                    <xdr:rowOff>0</xdr:rowOff>
                  </from>
                  <to>
                    <xdr:col>41</xdr:col>
                    <xdr:colOff>47625</xdr:colOff>
                    <xdr:row>181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9" r:id="rId291" name="Group Box 選25-2">
              <controlPr defaultSize="0" autoFill="0" autoPict="0">
                <anchor moveWithCells="1">
                  <from>
                    <xdr:col>10</xdr:col>
                    <xdr:colOff>152400</xdr:colOff>
                    <xdr:row>180</xdr:row>
                    <xdr:rowOff>0</xdr:rowOff>
                  </from>
                  <to>
                    <xdr:col>40</xdr:col>
                    <xdr:colOff>104775</xdr:colOff>
                    <xdr:row>181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0" r:id="rId292" name="Group Box 選25-3">
              <controlPr defaultSize="0" autoFill="0" autoPict="0">
                <anchor moveWithCells="1">
                  <from>
                    <xdr:col>10</xdr:col>
                    <xdr:colOff>161925</xdr:colOff>
                    <xdr:row>180</xdr:row>
                    <xdr:rowOff>0</xdr:rowOff>
                  </from>
                  <to>
                    <xdr:col>40</xdr:col>
                    <xdr:colOff>85725</xdr:colOff>
                    <xdr:row>181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04" r:id="rId293" name="Group 必2-2">
              <controlPr defaultSize="0" autoFill="0" autoPict="0">
                <anchor moveWithCells="1">
                  <from>
                    <xdr:col>11</xdr:col>
                    <xdr:colOff>9525</xdr:colOff>
                    <xdr:row>35</xdr:row>
                    <xdr:rowOff>0</xdr:rowOff>
                  </from>
                  <to>
                    <xdr:col>39</xdr:col>
                    <xdr:colOff>114300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60" r:id="rId294" name="Check Box 1152">
              <controlPr defaultSize="0" autoFill="0" autoLine="0" autoPict="0">
                <anchor moveWithCells="1">
                  <from>
                    <xdr:col>3</xdr:col>
                    <xdr:colOff>0</xdr:colOff>
                    <xdr:row>42</xdr:row>
                    <xdr:rowOff>0</xdr:rowOff>
                  </from>
                  <to>
                    <xdr:col>4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68" r:id="rId295" name="Option Button 1160">
              <controlPr defaultSize="0" autoFill="0" autoLine="0" autoPict="0">
                <anchor moveWithCells="1">
                  <from>
                    <xdr:col>11</xdr:col>
                    <xdr:colOff>114300</xdr:colOff>
                    <xdr:row>41</xdr:row>
                    <xdr:rowOff>9525</xdr:rowOff>
                  </from>
                  <to>
                    <xdr:col>12</xdr:col>
                    <xdr:colOff>200025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69" r:id="rId296" name="Check Box 1161">
              <controlPr defaultSize="0" autoFill="0" autoLine="0" autoPict="0">
                <anchor moveWithCells="1">
                  <from>
                    <xdr:col>3</xdr:col>
                    <xdr:colOff>0</xdr:colOff>
                    <xdr:row>70</xdr:row>
                    <xdr:rowOff>0</xdr:rowOff>
                  </from>
                  <to>
                    <xdr:col>4</xdr:col>
                    <xdr:colOff>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74" r:id="rId297" name="Option Button 1166">
              <controlPr defaultSize="0" autoFill="0" autoLine="0" autoPict="0">
                <anchor moveWithCells="1">
                  <from>
                    <xdr:col>11</xdr:col>
                    <xdr:colOff>133350</xdr:colOff>
                    <xdr:row>69</xdr:row>
                    <xdr:rowOff>9525</xdr:rowOff>
                  </from>
                  <to>
                    <xdr:col>13</xdr:col>
                    <xdr:colOff>0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29" r:id="rId298" name="Check Box 1221">
              <controlPr defaultSize="0" autoFill="0" autoLine="0" autoPict="0">
                <anchor moveWithCells="1">
                  <from>
                    <xdr:col>3</xdr:col>
                    <xdr:colOff>0</xdr:colOff>
                    <xdr:row>98</xdr:row>
                    <xdr:rowOff>0</xdr:rowOff>
                  </from>
                  <to>
                    <xdr:col>4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34" r:id="rId299" name="Option Button 1226">
              <controlPr defaultSize="0" autoFill="0" autoLine="0" autoPict="0">
                <anchor moveWithCells="1">
                  <from>
                    <xdr:col>11</xdr:col>
                    <xdr:colOff>123825</xdr:colOff>
                    <xdr:row>97</xdr:row>
                    <xdr:rowOff>9525</xdr:rowOff>
                  </from>
                  <to>
                    <xdr:col>12</xdr:col>
                    <xdr:colOff>209550</xdr:colOff>
                    <xdr:row>99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29" r:id="rId300" name="Check Box 1321">
              <controlPr defaultSize="0" autoFill="0" autoLine="0" autoPict="0">
                <anchor moveWithCells="1">
                  <from>
                    <xdr:col>3</xdr:col>
                    <xdr:colOff>0</xdr:colOff>
                    <xdr:row>130</xdr:row>
                    <xdr:rowOff>0</xdr:rowOff>
                  </from>
                  <to>
                    <xdr:col>4</xdr:col>
                    <xdr:colOff>0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34" r:id="rId301" name="Option Button 1326">
              <controlPr defaultSize="0" autoFill="0" autoLine="0" autoPict="0">
                <anchor moveWithCells="1">
                  <from>
                    <xdr:col>11</xdr:col>
                    <xdr:colOff>114300</xdr:colOff>
                    <xdr:row>129</xdr:row>
                    <xdr:rowOff>9525</xdr:rowOff>
                  </from>
                  <to>
                    <xdr:col>12</xdr:col>
                    <xdr:colOff>200025</xdr:colOff>
                    <xdr:row>131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38" r:id="rId302" name="Option Button 1330">
              <controlPr defaultSize="0" autoFill="0" autoLine="0" autoPict="0">
                <anchor moveWithCells="1">
                  <from>
                    <xdr:col>11</xdr:col>
                    <xdr:colOff>133350</xdr:colOff>
                    <xdr:row>152</xdr:row>
                    <xdr:rowOff>0</xdr:rowOff>
                  </from>
                  <to>
                    <xdr:col>12</xdr:col>
                    <xdr:colOff>209550</xdr:colOff>
                    <xdr:row>154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53" r:id="rId303" name="Check Box 1345">
              <controlPr defaultSize="0" autoFill="0" autoLine="0" autoPict="0">
                <anchor moveWithCells="1">
                  <from>
                    <xdr:col>3</xdr:col>
                    <xdr:colOff>0</xdr:colOff>
                    <xdr:row>158</xdr:row>
                    <xdr:rowOff>0</xdr:rowOff>
                  </from>
                  <to>
                    <xdr:col>4</xdr:col>
                    <xdr:colOff>0</xdr:colOff>
                    <xdr:row>159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58" r:id="rId304" name="Option Button 1350">
              <controlPr defaultSize="0" autoFill="0" autoLine="0" autoPict="0">
                <anchor moveWithCells="1">
                  <from>
                    <xdr:col>11</xdr:col>
                    <xdr:colOff>123825</xdr:colOff>
                    <xdr:row>157</xdr:row>
                    <xdr:rowOff>9525</xdr:rowOff>
                  </from>
                  <to>
                    <xdr:col>12</xdr:col>
                    <xdr:colOff>209550</xdr:colOff>
                    <xdr:row>159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94" r:id="rId305" name="Check Box 1386">
              <controlPr defaultSize="0" autoFill="0" autoLine="0" autoPict="0">
                <anchor moveWithCells="1">
                  <from>
                    <xdr:col>0</xdr:col>
                    <xdr:colOff>28575</xdr:colOff>
                    <xdr:row>126</xdr:row>
                    <xdr:rowOff>142875</xdr:rowOff>
                  </from>
                  <to>
                    <xdr:col>1</xdr:col>
                    <xdr:colOff>180975</xdr:colOff>
                    <xdr:row>126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98" r:id="rId306" name="Check Box 1390">
              <controlPr defaultSize="0" autoFill="0" autoLine="0" autoPict="0">
                <anchor moveWithCells="1">
                  <from>
                    <xdr:col>0</xdr:col>
                    <xdr:colOff>28575</xdr:colOff>
                    <xdr:row>154</xdr:row>
                    <xdr:rowOff>142875</xdr:rowOff>
                  </from>
                  <to>
                    <xdr:col>1</xdr:col>
                    <xdr:colOff>180975</xdr:colOff>
                    <xdr:row>154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4" r:id="rId307" name="OB 必1-2-2">
              <controlPr defaultSize="0" autoFill="0" autoLine="0" autoPict="0">
                <anchor moveWithCells="1">
                  <from>
                    <xdr:col>38</xdr:col>
                    <xdr:colOff>19050</xdr:colOff>
                    <xdr:row>18</xdr:row>
                    <xdr:rowOff>133350</xdr:rowOff>
                  </from>
                  <to>
                    <xdr:col>39</xdr:col>
                    <xdr:colOff>133350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8" r:id="rId308" name="OB 必1-1-2">
              <controlPr defaultSize="0" autoFill="0" autoLine="0" autoPict="0">
                <anchor moveWithCells="1">
                  <from>
                    <xdr:col>35</xdr:col>
                    <xdr:colOff>180975</xdr:colOff>
                    <xdr:row>12</xdr:row>
                    <xdr:rowOff>9525</xdr:rowOff>
                  </from>
                  <to>
                    <xdr:col>39</xdr:col>
                    <xdr:colOff>9525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9" r:id="rId309" name="OB 必1-1-3">
              <controlPr defaultSize="0" autoFill="0" autoLine="0" autoPict="0">
                <anchor moveWithCells="1">
                  <from>
                    <xdr:col>32</xdr:col>
                    <xdr:colOff>133350</xdr:colOff>
                    <xdr:row>12</xdr:row>
                    <xdr:rowOff>9525</xdr:rowOff>
                  </from>
                  <to>
                    <xdr:col>34</xdr:col>
                    <xdr:colOff>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0" r:id="rId310" name="OB 必1-1-4">
              <controlPr defaultSize="0" autoFill="0" autoLine="0" autoPict="0">
                <anchor moveWithCells="1">
                  <from>
                    <xdr:col>25</xdr:col>
                    <xdr:colOff>123825</xdr:colOff>
                    <xdr:row>12</xdr:row>
                    <xdr:rowOff>9525</xdr:rowOff>
                  </from>
                  <to>
                    <xdr:col>26</xdr:col>
                    <xdr:colOff>209550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23" r:id="rId311" name="CB 必1-1">
              <controlPr defaultSize="0" autoFill="0" autoLine="0" autoPict="0">
                <anchor moveWithCells="1">
                  <from>
                    <xdr:col>3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28" r:id="rId312" name="OB 必1-1-5">
              <controlPr defaultSize="0" autoFill="0" autoLine="0" autoPict="0">
                <anchor moveWithCells="1">
                  <from>
                    <xdr:col>18</xdr:col>
                    <xdr:colOff>114300</xdr:colOff>
                    <xdr:row>12</xdr:row>
                    <xdr:rowOff>9525</xdr:rowOff>
                  </from>
                  <to>
                    <xdr:col>19</xdr:col>
                    <xdr:colOff>200025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7" r:id="rId313" name="OB 必1-1-1">
              <controlPr defaultSize="0" autoFill="0" autoLine="0" autoPict="0">
                <anchor mov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0" r:id="rId314" name="GB 必1-1">
              <controlPr defaultSize="0" autoFill="0" autoPict="0">
                <anchor moveWithCells="1">
                  <from>
                    <xdr:col>10</xdr:col>
                    <xdr:colOff>171450</xdr:colOff>
                    <xdr:row>15</xdr:row>
                    <xdr:rowOff>76200</xdr:rowOff>
                  </from>
                  <to>
                    <xdr:col>33</xdr:col>
                    <xdr:colOff>209550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8" r:id="rId315" name="GB 必1-2">
              <controlPr defaultSize="0" autoFill="0" autoPict="0">
                <anchor moveWithCells="1">
                  <from>
                    <xdr:col>11</xdr:col>
                    <xdr:colOff>19050</xdr:colOff>
                    <xdr:row>18</xdr:row>
                    <xdr:rowOff>85725</xdr:rowOff>
                  </from>
                  <to>
                    <xdr:col>39</xdr:col>
                    <xdr:colOff>180975</xdr:colOff>
                    <xdr:row>20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83" r:id="rId316" name="Check Box 選1-0">
              <controlPr defaultSize="0" autoFill="0" autoLine="0" autoPict="0">
                <anchor moveWithCells="1">
                  <from>
                    <xdr:col>0</xdr:col>
                    <xdr:colOff>28575</xdr:colOff>
                    <xdr:row>9</xdr:row>
                    <xdr:rowOff>142875</xdr:rowOff>
                  </from>
                  <to>
                    <xdr:col>1</xdr:col>
                    <xdr:colOff>180975</xdr:colOff>
                    <xdr:row>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1" r:id="rId317" name="Option 選2-3-1">
              <controlPr defaultSize="0" autoFill="0" autoLine="0" autoPict="0">
                <anchor moveWithCells="1">
                  <from>
                    <xdr:col>38</xdr:col>
                    <xdr:colOff>123825</xdr:colOff>
                    <xdr:row>35</xdr:row>
                    <xdr:rowOff>0</xdr:rowOff>
                  </from>
                  <to>
                    <xdr:col>40</xdr:col>
                    <xdr:colOff>19050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5" r:id="rId318" name="Option 選2-2-1">
              <controlPr defaultSize="0" autoFill="0" autoLine="0" autoPict="0">
                <anchor moveWithCells="1">
                  <from>
                    <xdr:col>38</xdr:col>
                    <xdr:colOff>123825</xdr:colOff>
                    <xdr:row>35</xdr:row>
                    <xdr:rowOff>0</xdr:rowOff>
                  </from>
                  <to>
                    <xdr:col>40</xdr:col>
                    <xdr:colOff>19050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9" r:id="rId319" name="Option 選2-1-1">
              <controlPr defaultSize="0" autoFill="0" autoLine="0" autoPict="0">
                <anchor moveWithCells="1">
                  <from>
                    <xdr:col>38</xdr:col>
                    <xdr:colOff>123825</xdr:colOff>
                    <xdr:row>35</xdr:row>
                    <xdr:rowOff>0</xdr:rowOff>
                  </from>
                  <to>
                    <xdr:col>40</xdr:col>
                    <xdr:colOff>19050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2" r:id="rId320" name="Option 選3-3-1">
              <controlPr defaultSize="0" autoFill="0" autoLine="0" autoPict="0">
                <anchor moveWithCells="1">
                  <from>
                    <xdr:col>38</xdr:col>
                    <xdr:colOff>9525</xdr:colOff>
                    <xdr:row>35</xdr:row>
                    <xdr:rowOff>0</xdr:rowOff>
                  </from>
                  <to>
                    <xdr:col>39</xdr:col>
                    <xdr:colOff>114300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5" r:id="rId321" name="Option 選-３-3-2">
              <controlPr defaultSize="0" autoFill="0" autoLine="0" autoPict="0">
                <anchor moveWithCells="1">
                  <from>
                    <xdr:col>18</xdr:col>
                    <xdr:colOff>123825</xdr:colOff>
                    <xdr:row>35</xdr:row>
                    <xdr:rowOff>0</xdr:rowOff>
                  </from>
                  <to>
                    <xdr:col>19</xdr:col>
                    <xdr:colOff>200025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6" r:id="rId322" name="Option 選3-2-1">
              <controlPr defaultSize="0" autoFill="0" autoLine="0" autoPict="0">
                <anchor moveWithCells="1">
                  <from>
                    <xdr:col>38</xdr:col>
                    <xdr:colOff>9525</xdr:colOff>
                    <xdr:row>35</xdr:row>
                    <xdr:rowOff>0</xdr:rowOff>
                  </from>
                  <to>
                    <xdr:col>39</xdr:col>
                    <xdr:colOff>114300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9" r:id="rId323" name="Option 選-３-2-2">
              <controlPr defaultSize="0" autoFill="0" autoLine="0" autoPict="0">
                <anchor moveWithCells="1">
                  <from>
                    <xdr:col>18</xdr:col>
                    <xdr:colOff>123825</xdr:colOff>
                    <xdr:row>35</xdr:row>
                    <xdr:rowOff>0</xdr:rowOff>
                  </from>
                  <to>
                    <xdr:col>19</xdr:col>
                    <xdr:colOff>200025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0" r:id="rId324" name="Option 選3-1-1">
              <controlPr defaultSize="0" autoFill="0" autoLine="0" autoPict="0">
                <anchor moveWithCells="1">
                  <from>
                    <xdr:col>38</xdr:col>
                    <xdr:colOff>9525</xdr:colOff>
                    <xdr:row>35</xdr:row>
                    <xdr:rowOff>0</xdr:rowOff>
                  </from>
                  <to>
                    <xdr:col>39</xdr:col>
                    <xdr:colOff>114300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3" r:id="rId325" name="Option 選-３-1-2">
              <controlPr defaultSize="0" autoFill="0" autoLine="0" autoPict="0">
                <anchor moveWithCells="1">
                  <from>
                    <xdr:col>18</xdr:col>
                    <xdr:colOff>114300</xdr:colOff>
                    <xdr:row>35</xdr:row>
                    <xdr:rowOff>0</xdr:rowOff>
                  </from>
                  <to>
                    <xdr:col>19</xdr:col>
                    <xdr:colOff>200025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3" r:id="rId326" name="Option 選4-3-1">
              <controlPr defaultSize="0" autoFill="0" autoLine="0" autoPict="0">
                <anchor moveWithCells="1">
                  <from>
                    <xdr:col>37</xdr:col>
                    <xdr:colOff>19050</xdr:colOff>
                    <xdr:row>35</xdr:row>
                    <xdr:rowOff>0</xdr:rowOff>
                  </from>
                  <to>
                    <xdr:col>39</xdr:col>
                    <xdr:colOff>66675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7" r:id="rId327" name="Option 選4-2-1">
              <controlPr defaultSize="0" autoFill="0" autoLine="0" autoPict="0">
                <anchor moveWithCells="1">
                  <from>
                    <xdr:col>37</xdr:col>
                    <xdr:colOff>19050</xdr:colOff>
                    <xdr:row>35</xdr:row>
                    <xdr:rowOff>0</xdr:rowOff>
                  </from>
                  <to>
                    <xdr:col>39</xdr:col>
                    <xdr:colOff>66675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1" r:id="rId328" name="Option 選4-1-1">
              <controlPr defaultSize="0" autoFill="0" autoLine="0" autoPict="0">
                <anchor moveWithCells="1">
                  <from>
                    <xdr:col>37</xdr:col>
                    <xdr:colOff>19050</xdr:colOff>
                    <xdr:row>35</xdr:row>
                    <xdr:rowOff>0</xdr:rowOff>
                  </from>
                  <to>
                    <xdr:col>39</xdr:col>
                    <xdr:colOff>66675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2" r:id="rId329" name="Group Box 選2-1">
              <controlPr defaultSize="0" autoFill="0" autoPict="0">
                <anchor moveWithCells="1">
                  <from>
                    <xdr:col>10</xdr:col>
                    <xdr:colOff>114300</xdr:colOff>
                    <xdr:row>35</xdr:row>
                    <xdr:rowOff>0</xdr:rowOff>
                  </from>
                  <to>
                    <xdr:col>40</xdr:col>
                    <xdr:colOff>85725</xdr:colOff>
                    <xdr:row>38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3" r:id="rId330" name="Group Box 選2-2">
              <controlPr defaultSize="0" autoFill="0" autoPict="0">
                <anchor moveWithCells="1">
                  <from>
                    <xdr:col>10</xdr:col>
                    <xdr:colOff>123825</xdr:colOff>
                    <xdr:row>35</xdr:row>
                    <xdr:rowOff>0</xdr:rowOff>
                  </from>
                  <to>
                    <xdr:col>40</xdr:col>
                    <xdr:colOff>57150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4" r:id="rId331" name="Group Box 選2-3">
              <controlPr defaultSize="0" autoFill="0" autoPict="0">
                <anchor moveWithCells="1">
                  <from>
                    <xdr:col>10</xdr:col>
                    <xdr:colOff>114300</xdr:colOff>
                    <xdr:row>35</xdr:row>
                    <xdr:rowOff>0</xdr:rowOff>
                  </from>
                  <to>
                    <xdr:col>40</xdr:col>
                    <xdr:colOff>57150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5" r:id="rId332" name="Group Box 選3-1">
              <controlPr defaultSize="0" autoFill="0" autoPict="0">
                <anchor moveWithCells="1">
                  <from>
                    <xdr:col>10</xdr:col>
                    <xdr:colOff>85725</xdr:colOff>
                    <xdr:row>35</xdr:row>
                    <xdr:rowOff>0</xdr:rowOff>
                  </from>
                  <to>
                    <xdr:col>39</xdr:col>
                    <xdr:colOff>152400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6" r:id="rId333" name="Group Box 選3-2">
              <controlPr defaultSize="0" autoFill="0" autoPict="0">
                <anchor moveWithCells="1">
                  <from>
                    <xdr:col>10</xdr:col>
                    <xdr:colOff>66675</xdr:colOff>
                    <xdr:row>35</xdr:row>
                    <xdr:rowOff>0</xdr:rowOff>
                  </from>
                  <to>
                    <xdr:col>40</xdr:col>
                    <xdr:colOff>9525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7" r:id="rId334" name="Group Box 選3-3">
              <controlPr defaultSize="0" autoFill="0" autoPict="0">
                <anchor moveWithCells="1">
                  <from>
                    <xdr:col>10</xdr:col>
                    <xdr:colOff>76200</xdr:colOff>
                    <xdr:row>35</xdr:row>
                    <xdr:rowOff>0</xdr:rowOff>
                  </from>
                  <to>
                    <xdr:col>40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8" r:id="rId335" name="Group Box 選4-1">
              <controlPr defaultSize="0" autoFill="0" autoPict="0">
                <anchor moveWithCells="1">
                  <from>
                    <xdr:col>10</xdr:col>
                    <xdr:colOff>85725</xdr:colOff>
                    <xdr:row>35</xdr:row>
                    <xdr:rowOff>0</xdr:rowOff>
                  </from>
                  <to>
                    <xdr:col>39</xdr:col>
                    <xdr:colOff>114300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9" r:id="rId336" name="Group Box 選4-2">
              <controlPr defaultSize="0" autoFill="0" autoPict="0">
                <anchor moveWithCells="1">
                  <from>
                    <xdr:col>10</xdr:col>
                    <xdr:colOff>104775</xdr:colOff>
                    <xdr:row>35</xdr:row>
                    <xdr:rowOff>0</xdr:rowOff>
                  </from>
                  <to>
                    <xdr:col>40</xdr:col>
                    <xdr:colOff>9525</xdr:colOff>
                    <xdr:row>38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0" r:id="rId337" name="Group Box 選4-3">
              <controlPr defaultSize="0" autoFill="0" autoPict="0">
                <anchor moveWithCells="1">
                  <from>
                    <xdr:col>10</xdr:col>
                    <xdr:colOff>104775</xdr:colOff>
                    <xdr:row>35</xdr:row>
                    <xdr:rowOff>0</xdr:rowOff>
                  </from>
                  <to>
                    <xdr:col>40</xdr:col>
                    <xdr:colOff>19050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8" r:id="rId338" name="Option 選26-3-1">
              <controlPr defaultSize="0" autoFill="0" autoLine="0" autoPict="0">
                <anchor moveWithCells="1">
                  <from>
                    <xdr:col>38</xdr:col>
                    <xdr:colOff>104775</xdr:colOff>
                    <xdr:row>181</xdr:row>
                    <xdr:rowOff>0</xdr:rowOff>
                  </from>
                  <to>
                    <xdr:col>40</xdr:col>
                    <xdr:colOff>0</xdr:colOff>
                    <xdr:row>181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2" r:id="rId339" name="Option 選26-2-1">
              <controlPr defaultSize="0" autoFill="0" autoLine="0" autoPict="0">
                <anchor moveWithCells="1">
                  <from>
                    <xdr:col>38</xdr:col>
                    <xdr:colOff>104775</xdr:colOff>
                    <xdr:row>181</xdr:row>
                    <xdr:rowOff>0</xdr:rowOff>
                  </from>
                  <to>
                    <xdr:col>40</xdr:col>
                    <xdr:colOff>0</xdr:colOff>
                    <xdr:row>181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6" r:id="rId340" name="Option 選26-1-1">
              <controlPr defaultSize="0" autoFill="0" autoLine="0" autoPict="0">
                <anchor moveWithCells="1">
                  <from>
                    <xdr:col>38</xdr:col>
                    <xdr:colOff>104775</xdr:colOff>
                    <xdr:row>181</xdr:row>
                    <xdr:rowOff>0</xdr:rowOff>
                  </from>
                  <to>
                    <xdr:col>40</xdr:col>
                    <xdr:colOff>0</xdr:colOff>
                    <xdr:row>181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8" r:id="rId341" name="Option 選27-3-1">
              <controlPr defaultSize="0" autoFill="0" autoLine="0" autoPict="0">
                <anchor moveWithCells="1">
                  <from>
                    <xdr:col>38</xdr:col>
                    <xdr:colOff>95250</xdr:colOff>
                    <xdr:row>181</xdr:row>
                    <xdr:rowOff>0</xdr:rowOff>
                  </from>
                  <to>
                    <xdr:col>39</xdr:col>
                    <xdr:colOff>190500</xdr:colOff>
                    <xdr:row>181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2" r:id="rId342" name="Option 選27-2-1">
              <controlPr defaultSize="0" autoFill="0" autoLine="0" autoPict="0">
                <anchor moveWithCells="1">
                  <from>
                    <xdr:col>38</xdr:col>
                    <xdr:colOff>95250</xdr:colOff>
                    <xdr:row>181</xdr:row>
                    <xdr:rowOff>0</xdr:rowOff>
                  </from>
                  <to>
                    <xdr:col>39</xdr:col>
                    <xdr:colOff>190500</xdr:colOff>
                    <xdr:row>181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6" r:id="rId343" name="Option 選27-1-1">
              <controlPr defaultSize="0" autoFill="0" autoLine="0" autoPict="0">
                <anchor moveWithCells="1">
                  <from>
                    <xdr:col>38</xdr:col>
                    <xdr:colOff>95250</xdr:colOff>
                    <xdr:row>181</xdr:row>
                    <xdr:rowOff>0</xdr:rowOff>
                  </from>
                  <to>
                    <xdr:col>39</xdr:col>
                    <xdr:colOff>190500</xdr:colOff>
                    <xdr:row>181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1" r:id="rId344" name="Group Box 選26-1">
              <controlPr defaultSize="0" autoFill="0" autoPict="0">
                <anchor moveWithCells="1">
                  <from>
                    <xdr:col>11</xdr:col>
                    <xdr:colOff>19050</xdr:colOff>
                    <xdr:row>181</xdr:row>
                    <xdr:rowOff>0</xdr:rowOff>
                  </from>
                  <to>
                    <xdr:col>40</xdr:col>
                    <xdr:colOff>57150</xdr:colOff>
                    <xdr:row>181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2" r:id="rId345" name="Group Box 選26-2">
              <controlPr defaultSize="0" autoFill="0" autoPict="0">
                <anchor moveWithCells="1">
                  <from>
                    <xdr:col>10</xdr:col>
                    <xdr:colOff>161925</xdr:colOff>
                    <xdr:row>181</xdr:row>
                    <xdr:rowOff>0</xdr:rowOff>
                  </from>
                  <to>
                    <xdr:col>40</xdr:col>
                    <xdr:colOff>104775</xdr:colOff>
                    <xdr:row>181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3" r:id="rId346" name="Group Box 選26-3">
              <controlPr defaultSize="0" autoFill="0" autoPict="0">
                <anchor moveWithCells="1">
                  <from>
                    <xdr:col>10</xdr:col>
                    <xdr:colOff>123825</xdr:colOff>
                    <xdr:row>181</xdr:row>
                    <xdr:rowOff>0</xdr:rowOff>
                  </from>
                  <to>
                    <xdr:col>40</xdr:col>
                    <xdr:colOff>123825</xdr:colOff>
                    <xdr:row>181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4" r:id="rId347" name="Group Box 選27-1">
              <controlPr defaultSize="0" autoFill="0" autoPict="0">
                <anchor moveWithCells="1">
                  <from>
                    <xdr:col>10</xdr:col>
                    <xdr:colOff>171450</xdr:colOff>
                    <xdr:row>181</xdr:row>
                    <xdr:rowOff>0</xdr:rowOff>
                  </from>
                  <to>
                    <xdr:col>40</xdr:col>
                    <xdr:colOff>57150</xdr:colOff>
                    <xdr:row>182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5" r:id="rId348" name="Group Box 選27-2">
              <controlPr defaultSize="0" autoFill="0" autoPict="0">
                <anchor moveWithCells="1">
                  <from>
                    <xdr:col>10</xdr:col>
                    <xdr:colOff>123825</xdr:colOff>
                    <xdr:row>181</xdr:row>
                    <xdr:rowOff>0</xdr:rowOff>
                  </from>
                  <to>
                    <xdr:col>40</xdr:col>
                    <xdr:colOff>142875</xdr:colOff>
                    <xdr:row>182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6" r:id="rId349" name="Group Box 選27-3">
              <controlPr defaultSize="0" autoFill="0" autoPict="0">
                <anchor moveWithCells="1">
                  <from>
                    <xdr:col>10</xdr:col>
                    <xdr:colOff>104775</xdr:colOff>
                    <xdr:row>181</xdr:row>
                    <xdr:rowOff>0</xdr:rowOff>
                  </from>
                  <to>
                    <xdr:col>40</xdr:col>
                    <xdr:colOff>171450</xdr:colOff>
                    <xdr:row>181</xdr:row>
                    <xdr:rowOff>342900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C0635B58-ED76-4153-8BE4-CC8D6CAFF572}">
            <xm:f>'DB（Ⅱ）'!$D$3</xm:f>
            <x14:dxf>
              <fill>
                <patternFill>
                  <bgColor rgb="FFFFC000"/>
                </patternFill>
              </fill>
            </x14:dxf>
          </x14:cfRule>
          <xm:sqref>A10</xm:sqref>
        </x14:conditionalFormatting>
        <x14:conditionalFormatting xmlns:xm="http://schemas.microsoft.com/office/excel/2006/main">
          <x14:cfRule type="expression" priority="39" id="{E2A31C1F-E2B6-4FD8-9D14-6CCAABF75621}">
            <xm:f>'DB（Ⅱ）'!$B$11</xm:f>
            <x14:dxf>
              <fill>
                <patternFill>
                  <bgColor rgb="FFFFC000"/>
                </patternFill>
              </fill>
            </x14:dxf>
          </x14:cfRule>
          <xm:sqref>A39</xm:sqref>
        </x14:conditionalFormatting>
        <x14:conditionalFormatting xmlns:xm="http://schemas.microsoft.com/office/excel/2006/main">
          <x14:cfRule type="expression" priority="38" id="{E051E785-9AFA-465B-BB1C-D4A8355784F8}">
            <xm:f>'DB（Ⅱ）'!$B$12</xm:f>
            <x14:dxf>
              <fill>
                <patternFill>
                  <bgColor rgb="FFFFC000"/>
                </patternFill>
              </fill>
            </x14:dxf>
          </x14:cfRule>
          <xm:sqref>A67</xm:sqref>
        </x14:conditionalFormatting>
        <x14:conditionalFormatting xmlns:xm="http://schemas.microsoft.com/office/excel/2006/main">
          <x14:cfRule type="expression" priority="28" id="{C02465F5-5D19-4A5C-9981-895ED3E6874F}">
            <xm:f>'DB（Ⅱ）'!$B$22</xm:f>
            <x14:dxf>
              <fill>
                <patternFill>
                  <bgColor rgb="FFFFC000"/>
                </patternFill>
              </fill>
            </x14:dxf>
          </x14:cfRule>
          <xm:sqref>A95</xm:sqref>
        </x14:conditionalFormatting>
        <x14:conditionalFormatting xmlns:xm="http://schemas.microsoft.com/office/excel/2006/main">
          <x14:cfRule type="expression" priority="6" id="{9AC15F8F-87CC-46A7-B3B3-822590120A48}">
            <xm:f>'DB（Ⅱ）'!$B$38</xm:f>
            <x14:dxf>
              <fill>
                <patternFill>
                  <bgColor rgb="FFFFC000"/>
                </patternFill>
              </fill>
            </x14:dxf>
          </x14:cfRule>
          <xm:sqref>A127</xm:sqref>
        </x14:conditionalFormatting>
        <x14:conditionalFormatting xmlns:xm="http://schemas.microsoft.com/office/excel/2006/main">
          <x14:cfRule type="expression" priority="2" id="{06F4F9C7-51D7-4C2B-AC14-CC87190F9A1F}">
            <xm:f>'DB（Ⅱ）'!$B$42</xm:f>
            <x14:dxf>
              <fill>
                <patternFill>
                  <bgColor rgb="FFFFC000"/>
                </patternFill>
              </fill>
            </x14:dxf>
          </x14:cfRule>
          <xm:sqref>A155</xm:sqref>
        </x14:conditionalFormatting>
        <x14:conditionalFormatting xmlns:xm="http://schemas.microsoft.com/office/excel/2006/main">
          <x14:cfRule type="expression" priority="614" id="{48BFAC51-6D7D-45D2-8638-08E4F9B6111F}">
            <xm:f>'DB（Ⅱ）'!$E$3=work!J$1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615" id="{C722322B-3BBE-45E4-8B5A-870BF8AE0576}">
            <xm:f>'DB（Ⅱ）'!$D$3=work!J$1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616" id="{44DA04AD-8591-4B9A-A27F-7878E273B1B6}">
            <xm:f>'DB（Ⅱ）'!$C$3=work!J$1</xm:f>
            <x14:dxf>
              <fill>
                <patternFill>
                  <bgColor theme="7" tint="0.59996337778862885"/>
                </patternFill>
              </fill>
            </x14:dxf>
          </x14:cfRule>
          <xm:sqref>J15 Q15 X15 AE15</xm:sqref>
        </x14:conditionalFormatting>
        <x14:conditionalFormatting xmlns:xm="http://schemas.microsoft.com/office/excel/2006/main">
          <x14:cfRule type="expression" priority="590" id="{BC11C731-9AF7-4298-82FB-3BEAECAE08D7}">
            <xm:f>'DB（Ⅱ）'!$E$11=work!J$1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591" id="{9DCADE6D-F873-4F58-BC9E-357FE3850020}">
            <xm:f>'DB（Ⅱ）'!$D$11=work!J$1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592" id="{78F53492-6877-4D50-BD0B-4B3ED93C5346}">
            <xm:f>'DB（Ⅱ）'!$C$11=work!J$1</xm:f>
            <x14:dxf>
              <fill>
                <patternFill>
                  <bgColor theme="7" tint="0.59996337778862885"/>
                </patternFill>
              </fill>
            </x14:dxf>
          </x14:cfRule>
          <xm:sqref>J44 Q44 X44 AE44</xm:sqref>
        </x14:conditionalFormatting>
        <x14:conditionalFormatting xmlns:xm="http://schemas.microsoft.com/office/excel/2006/main">
          <x14:cfRule type="expression" priority="587" id="{1247892D-B84B-42B8-83E7-BE62F7F82E52}">
            <xm:f>'DB（Ⅱ）'!$E$12=work!J$1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588" id="{1032F909-CE07-4FDB-8E2A-71D9935BE752}">
            <xm:f>'DB（Ⅱ）'!$D$12=work!J$1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589" id="{84DD7017-2E30-4045-9FFB-2D0B31FF5A12}">
            <xm:f>'DB（Ⅱ）'!$C$12=work!J$1</xm:f>
            <x14:dxf>
              <fill>
                <patternFill>
                  <bgColor theme="7" tint="0.59996337778862885"/>
                </patternFill>
              </fill>
            </x14:dxf>
          </x14:cfRule>
          <xm:sqref>J72 Q72 X72 AE72</xm:sqref>
        </x14:conditionalFormatting>
        <x14:conditionalFormatting xmlns:xm="http://schemas.microsoft.com/office/excel/2006/main">
          <x14:cfRule type="expression" priority="557" id="{6C19065C-D8BE-4C69-8EEB-4E273675C70C}">
            <xm:f>'DB（Ⅱ）'!$E$22=work!J$1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558" id="{AE089222-BEDD-4E96-9BEF-5A2C5EBFB9EC}">
            <xm:f>'DB（Ⅱ）'!$D$22=work!J$1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559" id="{F0190319-5C3A-47B7-8D3D-C5F70DC96877}">
            <xm:f>'DB（Ⅱ）'!$C$22=work!J$1</xm:f>
            <x14:dxf>
              <fill>
                <patternFill>
                  <bgColor theme="7" tint="0.59996337778862885"/>
                </patternFill>
              </fill>
            </x14:dxf>
          </x14:cfRule>
          <xm:sqref>J100 Q100 X100 AE100</xm:sqref>
        </x14:conditionalFormatting>
        <x14:conditionalFormatting xmlns:xm="http://schemas.microsoft.com/office/excel/2006/main">
          <x14:cfRule type="expression" priority="509" id="{92060130-22BD-4F9A-B7E4-524586434050}">
            <xm:f>'DB（Ⅱ）'!$E$38=work!J$1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510" id="{EDBD4594-30A1-4A9F-A272-0669C662F3B3}">
            <xm:f>'DB（Ⅱ）'!$D$38=work!J$1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511" id="{A1D10175-F78F-494D-B3D6-D01969F82E93}">
            <xm:f>'DB（Ⅱ）'!$C$38=work!J$1</xm:f>
            <x14:dxf>
              <fill>
                <patternFill>
                  <bgColor theme="7" tint="0.59996337778862885"/>
                </patternFill>
              </fill>
            </x14:dxf>
          </x14:cfRule>
          <xm:sqref>J132 Q132 X132 AE132</xm:sqref>
        </x14:conditionalFormatting>
        <x14:conditionalFormatting xmlns:xm="http://schemas.microsoft.com/office/excel/2006/main">
          <x14:cfRule type="expression" priority="497" id="{D6F2CAC4-7ECC-4B47-94E5-4A9EBB87B442}">
            <xm:f>'DB（Ⅱ）'!$E$42=work!J$1</xm:f>
            <x14:dxf>
              <fill>
                <patternFill>
                  <bgColor rgb="FFFAD7D6"/>
                </patternFill>
              </fill>
            </x14:dxf>
          </x14:cfRule>
          <x14:cfRule type="expression" priority="498" id="{502FD7C8-D50B-413B-8D32-33A86C1BA703}">
            <xm:f>'DB（Ⅱ）'!$D$42=work!J$1</xm:f>
            <x14:dxf>
              <fill>
                <patternFill>
                  <bgColor theme="4" tint="0.59996337778862885"/>
                </patternFill>
              </fill>
            </x14:dxf>
          </x14:cfRule>
          <x14:cfRule type="expression" priority="499" id="{3E90AF7D-5B6C-41E8-B010-CD4CBD6F3E11}">
            <xm:f>'DB（Ⅱ）'!$C$42=work!J$1</xm:f>
            <x14:dxf>
              <fill>
                <patternFill>
                  <bgColor theme="7" tint="0.59996337778862885"/>
                </patternFill>
              </fill>
            </x14:dxf>
          </x14:cfRule>
          <xm:sqref>J160 Q160 X160 AE160</xm:sqref>
        </x14:conditionalFormatting>
        <x14:conditionalFormatting xmlns:xm="http://schemas.microsoft.com/office/excel/2006/main">
          <x14:cfRule type="expression" priority="88" id="{7C896B26-06C2-47D8-8797-8E713553A307}">
            <xm:f>'DB（Ⅱ）'!$F$3</xm:f>
            <x14:dxf>
              <fill>
                <patternFill>
                  <bgColor rgb="FFF99107"/>
                </patternFill>
              </fill>
            </x14:dxf>
          </x14:cfRule>
          <xm:sqref>AM15:AR19</xm:sqref>
        </x14:conditionalFormatting>
        <x14:conditionalFormatting xmlns:xm="http://schemas.microsoft.com/office/excel/2006/main">
          <x14:cfRule type="expression" priority="80" id="{F7792442-8AC9-4162-92DD-EB1298EBC758}">
            <xm:f>'DB（Ⅱ）'!$F$11</xm:f>
            <x14:dxf>
              <fill>
                <patternFill>
                  <bgColor rgb="FFF99107"/>
                </patternFill>
              </fill>
            </x14:dxf>
          </x14:cfRule>
          <xm:sqref>AM44:AR48</xm:sqref>
        </x14:conditionalFormatting>
        <x14:conditionalFormatting xmlns:xm="http://schemas.microsoft.com/office/excel/2006/main">
          <x14:cfRule type="expression" priority="79" id="{006FE3F8-BCCA-444E-A1D6-BF8CD9934E1F}">
            <xm:f>'DB（Ⅱ）'!$F$12</xm:f>
            <x14:dxf>
              <fill>
                <patternFill>
                  <bgColor rgb="FFF99107"/>
                </patternFill>
              </fill>
            </x14:dxf>
          </x14:cfRule>
          <xm:sqref>AM72:AR76</xm:sqref>
        </x14:conditionalFormatting>
        <x14:conditionalFormatting xmlns:xm="http://schemas.microsoft.com/office/excel/2006/main">
          <x14:cfRule type="expression" priority="69" id="{0563B153-F971-474B-9F16-1995F941D021}">
            <xm:f>'DB（Ⅱ）'!$F$22</xm:f>
            <x14:dxf>
              <fill>
                <patternFill>
                  <bgColor rgb="FFF99107"/>
                </patternFill>
              </fill>
            </x14:dxf>
          </x14:cfRule>
          <xm:sqref>AM100:AR104</xm:sqref>
        </x14:conditionalFormatting>
        <x14:conditionalFormatting xmlns:xm="http://schemas.microsoft.com/office/excel/2006/main">
          <x14:cfRule type="expression" priority="53" id="{19D5540A-A4E4-46DF-987F-98111A8BEC8F}">
            <xm:f>'DB（Ⅱ）'!$F$38</xm:f>
            <x14:dxf>
              <fill>
                <patternFill>
                  <bgColor rgb="FFF99107"/>
                </patternFill>
              </fill>
            </x14:dxf>
          </x14:cfRule>
          <xm:sqref>AM132:AR136</xm:sqref>
        </x14:conditionalFormatting>
        <x14:conditionalFormatting xmlns:xm="http://schemas.microsoft.com/office/excel/2006/main">
          <x14:cfRule type="expression" priority="49" id="{15ABCE8B-4A17-4A80-B4A4-AAF70AB22B83}">
            <xm:f>'DB（Ⅱ）'!$F$42</xm:f>
            <x14:dxf>
              <fill>
                <patternFill>
                  <bgColor rgb="FFF99107"/>
                </patternFill>
              </fill>
            </x14:dxf>
          </x14:cfRule>
          <xm:sqref>AM160:AR164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>
    <pageSetUpPr fitToPage="1"/>
  </sheetPr>
  <dimension ref="A2:D167"/>
  <sheetViews>
    <sheetView topLeftCell="A25" workbookViewId="0">
      <selection activeCell="C56" sqref="C56"/>
    </sheetView>
  </sheetViews>
  <sheetFormatPr defaultRowHeight="12" x14ac:dyDescent="0.15"/>
  <cols>
    <col min="1" max="1" width="12.625" style="1" customWidth="1"/>
    <col min="2" max="2" width="19.125" style="1" customWidth="1"/>
    <col min="3" max="3" width="14.25" style="1" customWidth="1"/>
    <col min="4" max="5" width="9" style="1" customWidth="1"/>
    <col min="6" max="16384" width="9" style="1"/>
  </cols>
  <sheetData>
    <row r="2" spans="1:4" ht="36" customHeight="1" x14ac:dyDescent="0.15">
      <c r="A2" s="14" t="s">
        <v>161</v>
      </c>
      <c r="B2" s="14" t="s">
        <v>221</v>
      </c>
      <c r="C2" s="14" t="s">
        <v>159</v>
      </c>
    </row>
    <row r="3" spans="1:4" ht="16.5" x14ac:dyDescent="0.15">
      <c r="A3" s="12" t="s">
        <v>158</v>
      </c>
      <c r="B3" s="12" t="s">
        <v>222</v>
      </c>
      <c r="C3" s="16">
        <v>0</v>
      </c>
      <c r="D3" s="1" t="str">
        <f>""</f>
        <v/>
      </c>
    </row>
    <row r="4" spans="1:4" ht="16.5" x14ac:dyDescent="0.15">
      <c r="A4" s="11" t="s">
        <v>157</v>
      </c>
      <c r="B4" s="11" t="s">
        <v>223</v>
      </c>
      <c r="C4" s="17" t="e">
        <f>#REF!</f>
        <v>#REF!</v>
      </c>
      <c r="D4" s="1" t="str">
        <f>""</f>
        <v/>
      </c>
    </row>
    <row r="5" spans="1:4" ht="16.5" x14ac:dyDescent="0.15">
      <c r="A5" s="12" t="s">
        <v>148</v>
      </c>
      <c r="B5" s="12" t="s">
        <v>15</v>
      </c>
      <c r="C5" s="16" t="e">
        <f>#REF!</f>
        <v>#REF!</v>
      </c>
      <c r="D5" s="1" t="str">
        <f>""</f>
        <v/>
      </c>
    </row>
    <row r="6" spans="1:4" ht="16.5" x14ac:dyDescent="0.15">
      <c r="A6" s="11" t="s">
        <v>148</v>
      </c>
      <c r="B6" s="11" t="s">
        <v>16</v>
      </c>
      <c r="C6" s="17" t="e">
        <f>#REF!</f>
        <v>#REF!</v>
      </c>
      <c r="D6" s="1" t="str">
        <f>""</f>
        <v/>
      </c>
    </row>
    <row r="7" spans="1:4" ht="16.5" x14ac:dyDescent="0.15">
      <c r="A7" s="12" t="s">
        <v>148</v>
      </c>
      <c r="B7" s="12" t="s">
        <v>17</v>
      </c>
      <c r="C7" s="16" t="e">
        <f>#REF!</f>
        <v>#REF!</v>
      </c>
      <c r="D7" s="1" t="str">
        <f>""</f>
        <v/>
      </c>
    </row>
    <row r="8" spans="1:4" ht="16.5" x14ac:dyDescent="0.15">
      <c r="A8" s="11" t="s">
        <v>148</v>
      </c>
      <c r="B8" s="11" t="s">
        <v>224</v>
      </c>
      <c r="C8" s="17" t="e">
        <f>#REF!</f>
        <v>#REF!</v>
      </c>
      <c r="D8" s="1" t="str">
        <f>""</f>
        <v/>
      </c>
    </row>
    <row r="9" spans="1:4" ht="16.5" x14ac:dyDescent="0.15">
      <c r="A9" s="12" t="s">
        <v>148</v>
      </c>
      <c r="B9" s="12" t="s">
        <v>19</v>
      </c>
      <c r="C9" s="16" t="e">
        <f>#REF!</f>
        <v>#REF!</v>
      </c>
      <c r="D9" s="1" t="str">
        <f>""</f>
        <v/>
      </c>
    </row>
    <row r="10" spans="1:4" ht="16.5" x14ac:dyDescent="0.15">
      <c r="A10" s="11" t="s">
        <v>148</v>
      </c>
      <c r="B10" s="11" t="s">
        <v>20</v>
      </c>
      <c r="C10" s="17" t="e">
        <f>#REF!</f>
        <v>#REF!</v>
      </c>
      <c r="D10" s="1" t="str">
        <f>""</f>
        <v/>
      </c>
    </row>
    <row r="11" spans="1:4" ht="16.5" x14ac:dyDescent="0.15">
      <c r="A11" s="12" t="s">
        <v>148</v>
      </c>
      <c r="B11" s="12" t="s">
        <v>21</v>
      </c>
      <c r="C11" s="16" t="e">
        <f>#REF!</f>
        <v>#REF!</v>
      </c>
      <c r="D11" s="1" t="str">
        <f>""</f>
        <v/>
      </c>
    </row>
    <row r="12" spans="1:4" ht="16.5" x14ac:dyDescent="0.15">
      <c r="A12" s="11" t="s">
        <v>147</v>
      </c>
      <c r="B12" s="11" t="s">
        <v>15</v>
      </c>
      <c r="C12" s="17" t="e">
        <f>#REF!</f>
        <v>#REF!</v>
      </c>
      <c r="D12" s="1" t="str">
        <f>""</f>
        <v/>
      </c>
    </row>
    <row r="13" spans="1:4" ht="16.5" x14ac:dyDescent="0.15">
      <c r="A13" s="12" t="s">
        <v>147</v>
      </c>
      <c r="B13" s="12" t="s">
        <v>16</v>
      </c>
      <c r="C13" s="16" t="e">
        <f>#REF!</f>
        <v>#REF!</v>
      </c>
      <c r="D13" s="1" t="str">
        <f>""</f>
        <v/>
      </c>
    </row>
    <row r="14" spans="1:4" ht="16.5" x14ac:dyDescent="0.15">
      <c r="A14" s="11" t="s">
        <v>147</v>
      </c>
      <c r="B14" s="11" t="s">
        <v>17</v>
      </c>
      <c r="C14" s="17" t="e">
        <f>#REF!</f>
        <v>#REF!</v>
      </c>
      <c r="D14" s="1" t="str">
        <f>""</f>
        <v/>
      </c>
    </row>
    <row r="15" spans="1:4" ht="16.5" x14ac:dyDescent="0.15">
      <c r="A15" s="12" t="s">
        <v>147</v>
      </c>
      <c r="B15" s="12" t="s">
        <v>224</v>
      </c>
      <c r="C15" s="16" t="e">
        <f>#REF!</f>
        <v>#REF!</v>
      </c>
      <c r="D15" s="1" t="str">
        <f>""</f>
        <v/>
      </c>
    </row>
    <row r="16" spans="1:4" ht="16.5" x14ac:dyDescent="0.15">
      <c r="A16" s="11" t="s">
        <v>147</v>
      </c>
      <c r="B16" s="11" t="s">
        <v>19</v>
      </c>
      <c r="C16" s="17" t="e">
        <f>#REF!</f>
        <v>#REF!</v>
      </c>
      <c r="D16" s="1" t="str">
        <f>""</f>
        <v/>
      </c>
    </row>
    <row r="17" spans="1:4" ht="16.5" x14ac:dyDescent="0.15">
      <c r="A17" s="12" t="s">
        <v>147</v>
      </c>
      <c r="B17" s="12" t="s">
        <v>20</v>
      </c>
      <c r="C17" s="16" t="e">
        <f>#REF!</f>
        <v>#REF!</v>
      </c>
      <c r="D17" s="1" t="str">
        <f>""</f>
        <v/>
      </c>
    </row>
    <row r="18" spans="1:4" ht="16.5" x14ac:dyDescent="0.15">
      <c r="A18" s="11" t="s">
        <v>147</v>
      </c>
      <c r="B18" s="11" t="s">
        <v>21</v>
      </c>
      <c r="C18" s="17" t="e">
        <f>#REF!</f>
        <v>#REF!</v>
      </c>
      <c r="D18" s="1" t="str">
        <f>""</f>
        <v/>
      </c>
    </row>
    <row r="19" spans="1:4" ht="16.5" x14ac:dyDescent="0.15">
      <c r="A19" s="12" t="s">
        <v>146</v>
      </c>
      <c r="B19" s="12" t="s">
        <v>15</v>
      </c>
      <c r="C19" s="16" t="e">
        <f>#REF!</f>
        <v>#REF!</v>
      </c>
      <c r="D19" s="1" t="str">
        <f>""</f>
        <v/>
      </c>
    </row>
    <row r="20" spans="1:4" ht="16.5" x14ac:dyDescent="0.15">
      <c r="A20" s="11" t="s">
        <v>146</v>
      </c>
      <c r="B20" s="11" t="s">
        <v>16</v>
      </c>
      <c r="C20" s="17" t="e">
        <f>#REF!</f>
        <v>#REF!</v>
      </c>
      <c r="D20" s="1" t="str">
        <f>""</f>
        <v/>
      </c>
    </row>
    <row r="21" spans="1:4" ht="16.5" x14ac:dyDescent="0.15">
      <c r="A21" s="12" t="s">
        <v>146</v>
      </c>
      <c r="B21" s="12" t="s">
        <v>17</v>
      </c>
      <c r="C21" s="16" t="e">
        <f>#REF!</f>
        <v>#REF!</v>
      </c>
      <c r="D21" s="1" t="str">
        <f>""</f>
        <v/>
      </c>
    </row>
    <row r="22" spans="1:4" ht="16.5" x14ac:dyDescent="0.15">
      <c r="A22" s="11" t="s">
        <v>146</v>
      </c>
      <c r="B22" s="11" t="s">
        <v>224</v>
      </c>
      <c r="C22" s="17" t="e">
        <f>#REF!</f>
        <v>#REF!</v>
      </c>
      <c r="D22" s="1" t="str">
        <f>""</f>
        <v/>
      </c>
    </row>
    <row r="23" spans="1:4" ht="16.5" x14ac:dyDescent="0.15">
      <c r="A23" s="12" t="s">
        <v>146</v>
      </c>
      <c r="B23" s="12" t="s">
        <v>19</v>
      </c>
      <c r="C23" s="16" t="e">
        <f>#REF!</f>
        <v>#REF!</v>
      </c>
      <c r="D23" s="1" t="str">
        <f>""</f>
        <v/>
      </c>
    </row>
    <row r="24" spans="1:4" ht="16.5" x14ac:dyDescent="0.15">
      <c r="A24" s="11" t="s">
        <v>146</v>
      </c>
      <c r="B24" s="11" t="s">
        <v>20</v>
      </c>
      <c r="C24" s="17" t="e">
        <f>#REF!</f>
        <v>#REF!</v>
      </c>
      <c r="D24" s="1" t="str">
        <f>""</f>
        <v/>
      </c>
    </row>
    <row r="25" spans="1:4" ht="16.5" x14ac:dyDescent="0.15">
      <c r="A25" s="12" t="s">
        <v>146</v>
      </c>
      <c r="B25" s="12" t="s">
        <v>21</v>
      </c>
      <c r="C25" s="16" t="e">
        <f>#REF!</f>
        <v>#REF!</v>
      </c>
      <c r="D25" s="1" t="str">
        <f>""</f>
        <v/>
      </c>
    </row>
    <row r="26" spans="1:4" ht="16.5" x14ac:dyDescent="0.15">
      <c r="A26" s="11" t="s">
        <v>144</v>
      </c>
      <c r="B26" s="11" t="s">
        <v>15</v>
      </c>
      <c r="C26" s="17" t="e">
        <f>#REF!</f>
        <v>#REF!</v>
      </c>
      <c r="D26" s="1" t="str">
        <f>""</f>
        <v/>
      </c>
    </row>
    <row r="27" spans="1:4" ht="16.5" x14ac:dyDescent="0.15">
      <c r="A27" s="12" t="s">
        <v>144</v>
      </c>
      <c r="B27" s="12" t="s">
        <v>16</v>
      </c>
      <c r="C27" s="16" t="e">
        <f>#REF!</f>
        <v>#REF!</v>
      </c>
      <c r="D27" s="1" t="str">
        <f>""</f>
        <v/>
      </c>
    </row>
    <row r="28" spans="1:4" ht="16.5" x14ac:dyDescent="0.15">
      <c r="A28" s="11" t="s">
        <v>144</v>
      </c>
      <c r="B28" s="11" t="s">
        <v>17</v>
      </c>
      <c r="C28" s="17" t="e">
        <f>#REF!</f>
        <v>#REF!</v>
      </c>
      <c r="D28" s="1" t="str">
        <f>""</f>
        <v/>
      </c>
    </row>
    <row r="29" spans="1:4" ht="16.5" x14ac:dyDescent="0.15">
      <c r="A29" s="12" t="s">
        <v>144</v>
      </c>
      <c r="B29" s="12" t="s">
        <v>224</v>
      </c>
      <c r="C29" s="16" t="e">
        <f>#REF!</f>
        <v>#REF!</v>
      </c>
      <c r="D29" s="1" t="str">
        <f>""</f>
        <v/>
      </c>
    </row>
    <row r="30" spans="1:4" ht="16.5" x14ac:dyDescent="0.15">
      <c r="A30" s="11" t="s">
        <v>144</v>
      </c>
      <c r="B30" s="11" t="s">
        <v>19</v>
      </c>
      <c r="C30" s="17" t="e">
        <f>#REF!</f>
        <v>#REF!</v>
      </c>
      <c r="D30" s="1" t="str">
        <f>""</f>
        <v/>
      </c>
    </row>
    <row r="31" spans="1:4" ht="16.5" x14ac:dyDescent="0.15">
      <c r="A31" s="12" t="s">
        <v>144</v>
      </c>
      <c r="B31" s="12" t="s">
        <v>20</v>
      </c>
      <c r="C31" s="16" t="e">
        <f>#REF!</f>
        <v>#REF!</v>
      </c>
      <c r="D31" s="1" t="str">
        <f>""</f>
        <v/>
      </c>
    </row>
    <row r="32" spans="1:4" ht="16.5" x14ac:dyDescent="0.15">
      <c r="A32" s="11" t="s">
        <v>144</v>
      </c>
      <c r="B32" s="11" t="s">
        <v>21</v>
      </c>
      <c r="C32" s="17" t="e">
        <f>#REF!</f>
        <v>#REF!</v>
      </c>
      <c r="D32" s="1" t="str">
        <f>""</f>
        <v/>
      </c>
    </row>
    <row r="33" spans="1:4" ht="16.5" x14ac:dyDescent="0.15">
      <c r="A33" s="12" t="s">
        <v>225</v>
      </c>
      <c r="B33" s="12" t="s">
        <v>15</v>
      </c>
      <c r="C33" s="16" t="e">
        <f>#REF!</f>
        <v>#REF!</v>
      </c>
      <c r="D33" s="1" t="str">
        <f>""</f>
        <v/>
      </c>
    </row>
    <row r="34" spans="1:4" ht="16.5" x14ac:dyDescent="0.15">
      <c r="A34" s="11" t="s">
        <v>225</v>
      </c>
      <c r="B34" s="11" t="s">
        <v>16</v>
      </c>
      <c r="C34" s="17" t="e">
        <f>#REF!</f>
        <v>#REF!</v>
      </c>
      <c r="D34" s="1" t="str">
        <f>""</f>
        <v/>
      </c>
    </row>
    <row r="35" spans="1:4" ht="16.5" x14ac:dyDescent="0.15">
      <c r="A35" s="12" t="s">
        <v>225</v>
      </c>
      <c r="B35" s="12" t="s">
        <v>17</v>
      </c>
      <c r="C35" s="16" t="e">
        <f>#REF!</f>
        <v>#REF!</v>
      </c>
      <c r="D35" s="1" t="str">
        <f>""</f>
        <v/>
      </c>
    </row>
    <row r="36" spans="1:4" ht="16.5" x14ac:dyDescent="0.15">
      <c r="A36" s="11" t="s">
        <v>225</v>
      </c>
      <c r="B36" s="11" t="s">
        <v>224</v>
      </c>
      <c r="C36" s="17" t="e">
        <f>#REF!</f>
        <v>#REF!</v>
      </c>
      <c r="D36" s="1" t="str">
        <f>""</f>
        <v/>
      </c>
    </row>
    <row r="37" spans="1:4" ht="16.5" x14ac:dyDescent="0.15">
      <c r="A37" s="12" t="s">
        <v>225</v>
      </c>
      <c r="B37" s="12" t="s">
        <v>19</v>
      </c>
      <c r="C37" s="16" t="e">
        <f>#REF!</f>
        <v>#REF!</v>
      </c>
      <c r="D37" s="1" t="str">
        <f>""</f>
        <v/>
      </c>
    </row>
    <row r="38" spans="1:4" ht="16.5" x14ac:dyDescent="0.15">
      <c r="A38" s="11" t="s">
        <v>225</v>
      </c>
      <c r="B38" s="11" t="s">
        <v>20</v>
      </c>
      <c r="C38" s="17" t="e">
        <f>#REF!</f>
        <v>#REF!</v>
      </c>
      <c r="D38" s="1" t="str">
        <f>""</f>
        <v/>
      </c>
    </row>
    <row r="39" spans="1:4" ht="16.5" x14ac:dyDescent="0.15">
      <c r="A39" s="12" t="s">
        <v>225</v>
      </c>
      <c r="B39" s="12" t="s">
        <v>21</v>
      </c>
      <c r="C39" s="16" t="e">
        <f>#REF!</f>
        <v>#REF!</v>
      </c>
      <c r="D39" s="1" t="str">
        <f>""</f>
        <v/>
      </c>
    </row>
    <row r="40" spans="1:4" ht="16.5" x14ac:dyDescent="0.15">
      <c r="A40" s="11">
        <v>3</v>
      </c>
      <c r="B40" s="11" t="s">
        <v>226</v>
      </c>
      <c r="C40" s="17" t="e">
        <f>#REF!</f>
        <v>#REF!</v>
      </c>
      <c r="D40" s="1" t="str">
        <f>""</f>
        <v/>
      </c>
    </row>
    <row r="41" spans="1:4" ht="16.5" x14ac:dyDescent="0.15">
      <c r="A41" s="12">
        <v>4</v>
      </c>
      <c r="B41" s="12" t="s">
        <v>227</v>
      </c>
      <c r="C41" s="16" t="e">
        <f>#REF!</f>
        <v>#REF!</v>
      </c>
      <c r="D41" s="1" t="str">
        <f>""</f>
        <v/>
      </c>
    </row>
    <row r="42" spans="1:4" ht="16.5" x14ac:dyDescent="0.15">
      <c r="A42" s="11" t="s">
        <v>133</v>
      </c>
      <c r="B42" s="11" t="s">
        <v>228</v>
      </c>
      <c r="C42" s="17" t="e">
        <f>#REF!</f>
        <v>#REF!</v>
      </c>
      <c r="D42" s="1" t="str">
        <f>""</f>
        <v/>
      </c>
    </row>
    <row r="43" spans="1:4" ht="16.5" x14ac:dyDescent="0.15">
      <c r="A43" s="12" t="s">
        <v>132</v>
      </c>
      <c r="B43" s="12" t="s">
        <v>228</v>
      </c>
      <c r="C43" s="16" t="e">
        <f>#REF!</f>
        <v>#REF!</v>
      </c>
      <c r="D43" s="1" t="str">
        <f>""</f>
        <v/>
      </c>
    </row>
    <row r="44" spans="1:4" ht="16.5" x14ac:dyDescent="0.15">
      <c r="A44" s="11" t="s">
        <v>131</v>
      </c>
      <c r="B44" s="11" t="s">
        <v>228</v>
      </c>
      <c r="C44" s="17" t="e">
        <f>#REF!</f>
        <v>#REF!</v>
      </c>
      <c r="D44" s="1" t="str">
        <f>""</f>
        <v/>
      </c>
    </row>
    <row r="45" spans="1:4" ht="16.5" x14ac:dyDescent="0.15">
      <c r="A45" s="12" t="s">
        <v>130</v>
      </c>
      <c r="B45" s="12" t="s">
        <v>228</v>
      </c>
      <c r="C45" s="16" t="e">
        <f>#REF!</f>
        <v>#REF!</v>
      </c>
      <c r="D45" s="1" t="str">
        <f>""</f>
        <v/>
      </c>
    </row>
    <row r="46" spans="1:4" ht="16.5" x14ac:dyDescent="0.15">
      <c r="A46" s="11" t="s">
        <v>229</v>
      </c>
      <c r="B46" s="11" t="s">
        <v>228</v>
      </c>
      <c r="C46" s="17" t="e">
        <f>#REF!</f>
        <v>#REF!</v>
      </c>
      <c r="D46" s="1" t="str">
        <f>""</f>
        <v/>
      </c>
    </row>
    <row r="47" spans="1:4" ht="16.5" x14ac:dyDescent="0.15">
      <c r="A47" s="12" t="s">
        <v>129</v>
      </c>
      <c r="B47" s="12" t="s">
        <v>230</v>
      </c>
      <c r="C47" s="16" t="b">
        <v>0</v>
      </c>
      <c r="D47" s="1" t="str">
        <f>""</f>
        <v/>
      </c>
    </row>
    <row r="48" spans="1:4" ht="16.5" x14ac:dyDescent="0.15">
      <c r="A48" s="11" t="s">
        <v>128</v>
      </c>
      <c r="B48" s="11" t="s">
        <v>231</v>
      </c>
      <c r="C48" s="17" t="b">
        <v>0</v>
      </c>
      <c r="D48" s="1" t="str">
        <f>""</f>
        <v/>
      </c>
    </row>
    <row r="49" spans="1:4" ht="16.5" x14ac:dyDescent="0.15">
      <c r="A49" s="12" t="s">
        <v>127</v>
      </c>
      <c r="B49" s="12" t="s">
        <v>232</v>
      </c>
      <c r="C49" s="16" t="b">
        <v>0</v>
      </c>
      <c r="D49" s="1" t="str">
        <f>""</f>
        <v/>
      </c>
    </row>
    <row r="50" spans="1:4" ht="16.5" x14ac:dyDescent="0.15">
      <c r="A50" s="11" t="s">
        <v>126</v>
      </c>
      <c r="B50" s="11" t="s">
        <v>233</v>
      </c>
      <c r="C50" s="17" t="b">
        <v>0</v>
      </c>
      <c r="D50" s="1" t="str">
        <f>""</f>
        <v/>
      </c>
    </row>
    <row r="51" spans="1:4" ht="16.5" x14ac:dyDescent="0.15">
      <c r="A51" s="12" t="s">
        <v>125</v>
      </c>
      <c r="B51" s="12" t="s">
        <v>234</v>
      </c>
      <c r="C51" s="16" t="b">
        <v>0</v>
      </c>
      <c r="D51" s="1" t="str">
        <f>""</f>
        <v/>
      </c>
    </row>
    <row r="52" spans="1:4" ht="16.5" x14ac:dyDescent="0.15">
      <c r="A52" s="11" t="s">
        <v>124</v>
      </c>
      <c r="B52" s="11" t="s">
        <v>235</v>
      </c>
      <c r="C52" s="17" t="b">
        <v>0</v>
      </c>
      <c r="D52" s="1" t="str">
        <f>""</f>
        <v/>
      </c>
    </row>
    <row r="53" spans="1:4" ht="16.5" x14ac:dyDescent="0.15">
      <c r="A53" s="12" t="s">
        <v>236</v>
      </c>
      <c r="B53" s="12" t="s">
        <v>237</v>
      </c>
      <c r="C53" s="16" t="b">
        <v>0</v>
      </c>
      <c r="D53" s="1" t="str">
        <f>""</f>
        <v/>
      </c>
    </row>
    <row r="54" spans="1:4" ht="16.5" x14ac:dyDescent="0.15">
      <c r="A54" s="11" t="s">
        <v>236</v>
      </c>
      <c r="B54" s="11" t="s">
        <v>238</v>
      </c>
      <c r="C54" s="17" t="e">
        <f>#REF!</f>
        <v>#REF!</v>
      </c>
      <c r="D54" s="1" t="str">
        <f>""</f>
        <v/>
      </c>
    </row>
    <row r="55" spans="1:4" ht="16.5" x14ac:dyDescent="0.15">
      <c r="A55" s="12" t="s">
        <v>239</v>
      </c>
      <c r="B55" s="12" t="s">
        <v>22</v>
      </c>
      <c r="C55" s="16" t="b">
        <v>0</v>
      </c>
      <c r="D55" s="1" t="str">
        <f>""</f>
        <v/>
      </c>
    </row>
    <row r="56" spans="1:4" ht="16.5" x14ac:dyDescent="0.15">
      <c r="A56" s="11">
        <v>7</v>
      </c>
      <c r="B56" s="11" t="s">
        <v>240</v>
      </c>
      <c r="C56" s="17" t="e">
        <f>#REF!</f>
        <v>#REF!</v>
      </c>
      <c r="D56" s="1" t="str">
        <f>""</f>
        <v/>
      </c>
    </row>
    <row r="57" spans="1:4" ht="16.5" x14ac:dyDescent="0.15">
      <c r="A57" s="12" t="s">
        <v>116</v>
      </c>
      <c r="B57" s="12" t="s">
        <v>241</v>
      </c>
      <c r="C57" s="16">
        <v>0</v>
      </c>
      <c r="D57" s="1" t="str">
        <f>""</f>
        <v/>
      </c>
    </row>
    <row r="58" spans="1:4" ht="16.5" x14ac:dyDescent="0.15">
      <c r="A58" s="11" t="s">
        <v>115</v>
      </c>
      <c r="B58" s="11" t="s">
        <v>242</v>
      </c>
      <c r="C58" s="17" t="e">
        <f>#REF!</f>
        <v>#REF!</v>
      </c>
      <c r="D58" s="1" t="str">
        <f>""</f>
        <v/>
      </c>
    </row>
    <row r="59" spans="1:4" ht="16.5" x14ac:dyDescent="0.15">
      <c r="A59" s="12" t="s">
        <v>111</v>
      </c>
      <c r="B59" s="12" t="s">
        <v>243</v>
      </c>
      <c r="C59" s="16" t="e">
        <f>#REF!</f>
        <v>#REF!</v>
      </c>
      <c r="D59" s="1" t="str">
        <f>""</f>
        <v/>
      </c>
    </row>
    <row r="60" spans="1:4" ht="16.5" x14ac:dyDescent="0.15">
      <c r="A60" s="11" t="s">
        <v>110</v>
      </c>
      <c r="B60" s="11" t="s">
        <v>244</v>
      </c>
      <c r="C60" s="17" t="b">
        <v>0</v>
      </c>
      <c r="D60" s="1" t="str">
        <f>""</f>
        <v/>
      </c>
    </row>
    <row r="61" spans="1:4" ht="16.5" x14ac:dyDescent="0.15">
      <c r="A61" s="12" t="s">
        <v>109</v>
      </c>
      <c r="B61" s="12" t="s">
        <v>245</v>
      </c>
      <c r="C61" s="16" t="b">
        <v>0</v>
      </c>
      <c r="D61" s="1" t="str">
        <f>""</f>
        <v/>
      </c>
    </row>
    <row r="62" spans="1:4" ht="16.5" x14ac:dyDescent="0.15">
      <c r="A62" s="11" t="s">
        <v>108</v>
      </c>
      <c r="B62" s="11" t="s">
        <v>246</v>
      </c>
      <c r="C62" s="17" t="b">
        <v>0</v>
      </c>
      <c r="D62" s="1" t="str">
        <f>""</f>
        <v/>
      </c>
    </row>
    <row r="63" spans="1:4" ht="16.5" x14ac:dyDescent="0.15">
      <c r="A63" s="12" t="s">
        <v>107</v>
      </c>
      <c r="B63" s="12" t="s">
        <v>247</v>
      </c>
      <c r="C63" s="16" t="b">
        <v>0</v>
      </c>
      <c r="D63" s="1" t="str">
        <f>""</f>
        <v/>
      </c>
    </row>
    <row r="64" spans="1:4" ht="16.5" x14ac:dyDescent="0.15">
      <c r="A64" s="11" t="s">
        <v>106</v>
      </c>
      <c r="B64" s="11" t="s">
        <v>248</v>
      </c>
      <c r="C64" s="17" t="b">
        <v>0</v>
      </c>
      <c r="D64" s="1" t="str">
        <f>""</f>
        <v/>
      </c>
    </row>
    <row r="65" spans="1:4" ht="16.5" x14ac:dyDescent="0.15">
      <c r="A65" s="12" t="s">
        <v>249</v>
      </c>
      <c r="B65" s="12" t="s">
        <v>250</v>
      </c>
      <c r="C65" s="16" t="b">
        <v>0</v>
      </c>
      <c r="D65" s="1" t="str">
        <f>""</f>
        <v/>
      </c>
    </row>
    <row r="66" spans="1:4" ht="16.5" x14ac:dyDescent="0.15">
      <c r="A66" s="11" t="s">
        <v>251</v>
      </c>
      <c r="B66" s="11" t="s">
        <v>252</v>
      </c>
      <c r="C66" s="17" t="b">
        <v>0</v>
      </c>
      <c r="D66" s="1" t="str">
        <f>""</f>
        <v/>
      </c>
    </row>
    <row r="67" spans="1:4" ht="16.5" x14ac:dyDescent="0.15">
      <c r="A67" s="12" t="s">
        <v>253</v>
      </c>
      <c r="B67" s="12" t="s">
        <v>254</v>
      </c>
      <c r="C67" s="16" t="b">
        <v>0</v>
      </c>
      <c r="D67" s="1" t="str">
        <f>""</f>
        <v/>
      </c>
    </row>
    <row r="68" spans="1:4" ht="16.5" x14ac:dyDescent="0.15">
      <c r="A68" s="11" t="s">
        <v>255</v>
      </c>
      <c r="B68" s="11" t="s">
        <v>237</v>
      </c>
      <c r="C68" s="17" t="b">
        <v>0</v>
      </c>
      <c r="D68" s="1" t="str">
        <f>""</f>
        <v/>
      </c>
    </row>
    <row r="69" spans="1:4" ht="16.5" x14ac:dyDescent="0.15">
      <c r="A69" s="12" t="s">
        <v>255</v>
      </c>
      <c r="B69" s="12" t="s">
        <v>238</v>
      </c>
      <c r="C69" s="16" t="e">
        <f>#REF!</f>
        <v>#REF!</v>
      </c>
      <c r="D69" s="1" t="str">
        <f>""</f>
        <v/>
      </c>
    </row>
    <row r="70" spans="1:4" ht="16.5" x14ac:dyDescent="0.15">
      <c r="A70" s="11" t="s">
        <v>256</v>
      </c>
      <c r="B70" s="11" t="s">
        <v>201</v>
      </c>
      <c r="C70" s="17" t="b">
        <v>0</v>
      </c>
      <c r="D70" s="1" t="str">
        <f>""</f>
        <v/>
      </c>
    </row>
    <row r="71" spans="1:4" ht="16.5" x14ac:dyDescent="0.15">
      <c r="A71" s="12" t="s">
        <v>105</v>
      </c>
      <c r="B71" s="12" t="s">
        <v>257</v>
      </c>
      <c r="C71" s="16" t="b">
        <v>0</v>
      </c>
      <c r="D71" s="1" t="str">
        <f>""</f>
        <v/>
      </c>
    </row>
    <row r="72" spans="1:4" ht="16.5" x14ac:dyDescent="0.15">
      <c r="A72" s="11" t="s">
        <v>104</v>
      </c>
      <c r="B72" s="11" t="s">
        <v>258</v>
      </c>
      <c r="C72" s="17" t="b">
        <v>0</v>
      </c>
      <c r="D72" s="1" t="str">
        <f>""</f>
        <v/>
      </c>
    </row>
    <row r="73" spans="1:4" ht="16.5" x14ac:dyDescent="0.15">
      <c r="A73" s="12" t="s">
        <v>103</v>
      </c>
      <c r="B73" s="12" t="s">
        <v>23</v>
      </c>
      <c r="C73" s="16" t="b">
        <v>0</v>
      </c>
      <c r="D73" s="1" t="str">
        <f>""</f>
        <v/>
      </c>
    </row>
    <row r="74" spans="1:4" ht="16.5" x14ac:dyDescent="0.15">
      <c r="A74" s="11" t="s">
        <v>102</v>
      </c>
      <c r="B74" s="11" t="s">
        <v>260</v>
      </c>
      <c r="C74" s="17" t="b">
        <v>0</v>
      </c>
      <c r="D74" s="1" t="str">
        <f>""</f>
        <v/>
      </c>
    </row>
    <row r="75" spans="1:4" ht="16.5" x14ac:dyDescent="0.15">
      <c r="A75" s="12" t="s">
        <v>259</v>
      </c>
      <c r="B75" s="12" t="s">
        <v>262</v>
      </c>
      <c r="C75" s="16" t="b">
        <v>0</v>
      </c>
      <c r="D75" s="1" t="str">
        <f>""</f>
        <v/>
      </c>
    </row>
    <row r="76" spans="1:4" ht="16.5" x14ac:dyDescent="0.15">
      <c r="A76" s="11" t="s">
        <v>261</v>
      </c>
      <c r="B76" s="11" t="s">
        <v>264</v>
      </c>
      <c r="C76" s="17" t="b">
        <v>0</v>
      </c>
      <c r="D76" s="1" t="str">
        <f>""</f>
        <v/>
      </c>
    </row>
    <row r="77" spans="1:4" ht="16.5" x14ac:dyDescent="0.15">
      <c r="A77" s="12" t="s">
        <v>263</v>
      </c>
      <c r="B77" s="12" t="s">
        <v>237</v>
      </c>
      <c r="C77" s="16" t="b">
        <v>0</v>
      </c>
      <c r="D77" s="1" t="str">
        <f>""</f>
        <v/>
      </c>
    </row>
    <row r="78" spans="1:4" ht="16.5" x14ac:dyDescent="0.15">
      <c r="A78" s="11" t="s">
        <v>263</v>
      </c>
      <c r="B78" s="11" t="s">
        <v>238</v>
      </c>
      <c r="C78" s="17" t="e">
        <f>#REF!</f>
        <v>#REF!</v>
      </c>
      <c r="D78" s="1" t="str">
        <f>""</f>
        <v/>
      </c>
    </row>
    <row r="79" spans="1:4" ht="16.5" x14ac:dyDescent="0.15">
      <c r="A79" s="12" t="s">
        <v>265</v>
      </c>
      <c r="B79" s="12" t="s">
        <v>201</v>
      </c>
      <c r="C79" s="16" t="b">
        <v>0</v>
      </c>
      <c r="D79" s="1" t="str">
        <f>""</f>
        <v/>
      </c>
    </row>
    <row r="80" spans="1:4" ht="16.5" x14ac:dyDescent="0.15">
      <c r="A80" s="11">
        <v>11</v>
      </c>
      <c r="B80" s="11" t="s">
        <v>266</v>
      </c>
      <c r="C80" s="17">
        <v>0</v>
      </c>
      <c r="D80" s="1" t="str">
        <f>""</f>
        <v/>
      </c>
    </row>
    <row r="81" spans="1:4" ht="16.5" x14ac:dyDescent="0.15">
      <c r="A81" s="12">
        <v>12</v>
      </c>
      <c r="B81" s="12" t="s">
        <v>267</v>
      </c>
      <c r="C81" s="16" t="e">
        <f>#REF!</f>
        <v>#REF!</v>
      </c>
      <c r="D81" s="1" t="str">
        <f>""</f>
        <v/>
      </c>
    </row>
    <row r="82" spans="1:4" ht="16.5" x14ac:dyDescent="0.15">
      <c r="A82" s="11">
        <v>13</v>
      </c>
      <c r="B82" s="11" t="s">
        <v>268</v>
      </c>
      <c r="C82" s="17" t="e">
        <f>IF(#REF!="","",#REF!)</f>
        <v>#REF!</v>
      </c>
      <c r="D82" s="1" t="str">
        <f>""</f>
        <v/>
      </c>
    </row>
    <row r="83" spans="1:4" ht="16.5" x14ac:dyDescent="0.15">
      <c r="A83" s="12">
        <v>14</v>
      </c>
      <c r="B83" s="12" t="s">
        <v>269</v>
      </c>
      <c r="C83" s="16" t="e">
        <f>#REF!</f>
        <v>#REF!</v>
      </c>
      <c r="D83" s="1" t="str">
        <f>""</f>
        <v/>
      </c>
    </row>
    <row r="84" spans="1:4" ht="16.5" x14ac:dyDescent="0.15">
      <c r="A84" s="11">
        <v>15</v>
      </c>
      <c r="B84" s="11" t="s">
        <v>270</v>
      </c>
      <c r="C84" s="17" t="e">
        <f>#REF!</f>
        <v>#REF!</v>
      </c>
      <c r="D84" s="1" t="str">
        <f>""</f>
        <v/>
      </c>
    </row>
    <row r="85" spans="1:4" ht="16.5" x14ac:dyDescent="0.15">
      <c r="A85" s="12">
        <v>16</v>
      </c>
      <c r="B85" s="12" t="s">
        <v>271</v>
      </c>
      <c r="C85" s="16" t="e">
        <f>#REF!</f>
        <v>#REF!</v>
      </c>
      <c r="D85" s="1" t="str">
        <f>""</f>
        <v/>
      </c>
    </row>
    <row r="86" spans="1:4" ht="16.5" x14ac:dyDescent="0.15">
      <c r="A86" s="11" t="s">
        <v>272</v>
      </c>
      <c r="B86" s="11" t="s">
        <v>273</v>
      </c>
      <c r="C86" s="17">
        <v>0</v>
      </c>
      <c r="D86" s="1" t="str">
        <f>""</f>
        <v/>
      </c>
    </row>
    <row r="87" spans="1:4" ht="16.5" x14ac:dyDescent="0.15">
      <c r="A87" s="12" t="s">
        <v>272</v>
      </c>
      <c r="B87" s="12" t="s">
        <v>238</v>
      </c>
      <c r="C87" s="16" t="e">
        <f>#REF!</f>
        <v>#REF!</v>
      </c>
      <c r="D87" s="1" t="str">
        <f>""</f>
        <v/>
      </c>
    </row>
    <row r="88" spans="1:4" ht="16.5" x14ac:dyDescent="0.15">
      <c r="A88" s="11" t="s">
        <v>274</v>
      </c>
      <c r="B88" s="11" t="s">
        <v>24</v>
      </c>
      <c r="C88" s="17">
        <v>0</v>
      </c>
      <c r="D88" s="1" t="str">
        <f>""</f>
        <v/>
      </c>
    </row>
    <row r="89" spans="1:4" ht="16.5" x14ac:dyDescent="0.15">
      <c r="A89" s="12" t="s">
        <v>274</v>
      </c>
      <c r="B89" s="12" t="s">
        <v>383</v>
      </c>
      <c r="C89" s="16" t="b">
        <v>0</v>
      </c>
      <c r="D89" s="1" t="str">
        <f>""</f>
        <v/>
      </c>
    </row>
    <row r="90" spans="1:4" ht="16.5" x14ac:dyDescent="0.15">
      <c r="A90" s="11" t="s">
        <v>274</v>
      </c>
      <c r="B90" s="11" t="s">
        <v>238</v>
      </c>
      <c r="C90" s="17" t="e">
        <f>#REF!</f>
        <v>#REF!</v>
      </c>
      <c r="D90" s="1" t="str">
        <f>""</f>
        <v/>
      </c>
    </row>
    <row r="91" spans="1:4" ht="16.5" x14ac:dyDescent="0.15">
      <c r="A91" s="12" t="s">
        <v>384</v>
      </c>
      <c r="B91" s="12" t="s">
        <v>385</v>
      </c>
      <c r="C91" s="16" t="e">
        <f>#REF!</f>
        <v>#REF!</v>
      </c>
      <c r="D91" s="1" t="str">
        <f>""</f>
        <v/>
      </c>
    </row>
    <row r="92" spans="1:4" ht="16.5" x14ac:dyDescent="0.15">
      <c r="A92" s="11">
        <v>18</v>
      </c>
      <c r="B92" s="11" t="s">
        <v>275</v>
      </c>
      <c r="C92" s="17">
        <v>0</v>
      </c>
      <c r="D92" s="1" t="str">
        <f>""</f>
        <v/>
      </c>
    </row>
    <row r="93" spans="1:4" ht="16.5" x14ac:dyDescent="0.15">
      <c r="A93" s="12" t="s">
        <v>276</v>
      </c>
      <c r="B93" s="12" t="s">
        <v>277</v>
      </c>
      <c r="C93" s="16">
        <v>0</v>
      </c>
      <c r="D93" s="1" t="str">
        <f>""</f>
        <v/>
      </c>
    </row>
    <row r="94" spans="1:4" ht="16.5" x14ac:dyDescent="0.15">
      <c r="A94" s="11" t="s">
        <v>276</v>
      </c>
      <c r="B94" s="11" t="s">
        <v>386</v>
      </c>
      <c r="C94" s="17" t="e">
        <f>#REF!</f>
        <v>#REF!</v>
      </c>
      <c r="D94" s="1" t="str">
        <f>""</f>
        <v/>
      </c>
    </row>
    <row r="95" spans="1:4" ht="16.5" x14ac:dyDescent="0.15">
      <c r="A95" s="12" t="s">
        <v>276</v>
      </c>
      <c r="B95" s="12" t="s">
        <v>387</v>
      </c>
      <c r="C95" s="16" t="e">
        <f>#REF!</f>
        <v>#REF!</v>
      </c>
      <c r="D95" s="1" t="str">
        <f>""</f>
        <v/>
      </c>
    </row>
    <row r="96" spans="1:4" ht="16.5" x14ac:dyDescent="0.15">
      <c r="A96" s="11" t="s">
        <v>276</v>
      </c>
      <c r="B96" s="11" t="s">
        <v>388</v>
      </c>
      <c r="C96" s="17" t="e">
        <f>#REF!</f>
        <v>#REF!</v>
      </c>
      <c r="D96" s="1" t="str">
        <f>""</f>
        <v/>
      </c>
    </row>
    <row r="97" spans="1:4" ht="16.5" x14ac:dyDescent="0.15">
      <c r="A97" s="12" t="s">
        <v>278</v>
      </c>
      <c r="B97" s="12" t="s">
        <v>279</v>
      </c>
      <c r="C97" s="16" t="e">
        <f>#REF!</f>
        <v>#REF!</v>
      </c>
      <c r="D97" s="1" t="str">
        <f>""</f>
        <v/>
      </c>
    </row>
    <row r="98" spans="1:4" ht="16.5" x14ac:dyDescent="0.15">
      <c r="A98" s="11" t="s">
        <v>280</v>
      </c>
      <c r="B98" s="11" t="s">
        <v>281</v>
      </c>
      <c r="C98" s="17" t="b">
        <v>0</v>
      </c>
      <c r="D98" s="1" t="str">
        <f>""</f>
        <v/>
      </c>
    </row>
    <row r="99" spans="1:4" ht="16.5" x14ac:dyDescent="0.15">
      <c r="A99" s="12" t="s">
        <v>280</v>
      </c>
      <c r="B99" s="12" t="s">
        <v>282</v>
      </c>
      <c r="C99" s="16" t="e">
        <f>#REF!</f>
        <v>#REF!</v>
      </c>
      <c r="D99" s="1" t="str">
        <f>""</f>
        <v/>
      </c>
    </row>
    <row r="100" spans="1:4" ht="16.5" x14ac:dyDescent="0.15">
      <c r="A100" s="11" t="s">
        <v>283</v>
      </c>
      <c r="B100" s="11" t="s">
        <v>284</v>
      </c>
      <c r="C100" s="17" t="b">
        <v>0</v>
      </c>
      <c r="D100" s="1" t="str">
        <f>""</f>
        <v/>
      </c>
    </row>
    <row r="101" spans="1:4" ht="16.5" x14ac:dyDescent="0.15">
      <c r="A101" s="12" t="s">
        <v>283</v>
      </c>
      <c r="B101" s="12" t="s">
        <v>282</v>
      </c>
      <c r="C101" s="16" t="e">
        <f>#REF!</f>
        <v>#REF!</v>
      </c>
      <c r="D101" s="1" t="str">
        <f>""</f>
        <v/>
      </c>
    </row>
    <row r="102" spans="1:4" ht="16.5" x14ac:dyDescent="0.15">
      <c r="A102" s="11" t="s">
        <v>285</v>
      </c>
      <c r="B102" s="11" t="s">
        <v>286</v>
      </c>
      <c r="C102" s="17" t="b">
        <v>0</v>
      </c>
      <c r="D102" s="1" t="str">
        <f>""</f>
        <v/>
      </c>
    </row>
    <row r="103" spans="1:4" ht="16.5" x14ac:dyDescent="0.15">
      <c r="A103" s="12" t="s">
        <v>285</v>
      </c>
      <c r="B103" s="12" t="s">
        <v>282</v>
      </c>
      <c r="C103" s="16" t="e">
        <f>#REF!</f>
        <v>#REF!</v>
      </c>
      <c r="D103" s="1" t="str">
        <f>""</f>
        <v/>
      </c>
    </row>
    <row r="104" spans="1:4" ht="16.5" x14ac:dyDescent="0.15">
      <c r="A104" s="11" t="s">
        <v>287</v>
      </c>
      <c r="B104" s="11" t="s">
        <v>288</v>
      </c>
      <c r="C104" s="17" t="b">
        <v>0</v>
      </c>
      <c r="D104" s="1" t="str">
        <f>""</f>
        <v/>
      </c>
    </row>
    <row r="105" spans="1:4" ht="16.5" x14ac:dyDescent="0.15">
      <c r="A105" s="12" t="s">
        <v>287</v>
      </c>
      <c r="B105" s="12" t="s">
        <v>282</v>
      </c>
      <c r="C105" s="16" t="e">
        <f>#REF!</f>
        <v>#REF!</v>
      </c>
      <c r="D105" s="1" t="str">
        <f>""</f>
        <v/>
      </c>
    </row>
    <row r="106" spans="1:4" ht="16.5" x14ac:dyDescent="0.15">
      <c r="A106" s="11" t="s">
        <v>289</v>
      </c>
      <c r="B106" s="11" t="s">
        <v>16</v>
      </c>
      <c r="C106" s="17" t="b">
        <v>0</v>
      </c>
      <c r="D106" s="1" t="str">
        <f>""</f>
        <v/>
      </c>
    </row>
    <row r="107" spans="1:4" ht="16.5" x14ac:dyDescent="0.15">
      <c r="A107" s="12" t="s">
        <v>290</v>
      </c>
      <c r="B107" s="12" t="s">
        <v>291</v>
      </c>
      <c r="C107" s="16" t="b">
        <v>0</v>
      </c>
      <c r="D107" s="1" t="str">
        <f>""</f>
        <v/>
      </c>
    </row>
    <row r="108" spans="1:4" ht="16.5" x14ac:dyDescent="0.15">
      <c r="A108" s="11" t="s">
        <v>292</v>
      </c>
      <c r="B108" s="11" t="s">
        <v>18</v>
      </c>
      <c r="C108" s="17" t="b">
        <v>0</v>
      </c>
      <c r="D108" s="1" t="str">
        <f>""</f>
        <v/>
      </c>
    </row>
    <row r="109" spans="1:4" ht="16.5" x14ac:dyDescent="0.15">
      <c r="A109" s="12" t="s">
        <v>293</v>
      </c>
      <c r="B109" s="12" t="s">
        <v>25</v>
      </c>
      <c r="C109" s="16" t="b">
        <v>0</v>
      </c>
      <c r="D109" s="1" t="str">
        <f>""</f>
        <v/>
      </c>
    </row>
    <row r="110" spans="1:4" ht="16.5" x14ac:dyDescent="0.15">
      <c r="A110" s="11" t="s">
        <v>294</v>
      </c>
      <c r="B110" s="11" t="s">
        <v>17</v>
      </c>
      <c r="C110" s="17" t="b">
        <v>0</v>
      </c>
      <c r="D110" s="1" t="str">
        <f>""</f>
        <v/>
      </c>
    </row>
    <row r="111" spans="1:4" ht="16.5" x14ac:dyDescent="0.15">
      <c r="A111" s="12" t="s">
        <v>295</v>
      </c>
      <c r="B111" s="12" t="s">
        <v>296</v>
      </c>
      <c r="C111" s="16" t="b">
        <v>0</v>
      </c>
      <c r="D111" s="1" t="str">
        <f>""</f>
        <v/>
      </c>
    </row>
    <row r="112" spans="1:4" ht="16.5" x14ac:dyDescent="0.15">
      <c r="A112" s="11" t="s">
        <v>389</v>
      </c>
      <c r="B112" s="11" t="s">
        <v>391</v>
      </c>
      <c r="C112" s="17" t="b">
        <v>0</v>
      </c>
      <c r="D112" s="1" t="str">
        <f>""</f>
        <v/>
      </c>
    </row>
    <row r="113" spans="1:4" ht="16.5" x14ac:dyDescent="0.15">
      <c r="A113" s="12" t="s">
        <v>390</v>
      </c>
      <c r="B113" s="12" t="s">
        <v>237</v>
      </c>
      <c r="C113" s="16" t="b">
        <v>0</v>
      </c>
      <c r="D113" s="1" t="str">
        <f>""</f>
        <v/>
      </c>
    </row>
    <row r="114" spans="1:4" ht="16.5" x14ac:dyDescent="0.15">
      <c r="A114" s="11" t="s">
        <v>297</v>
      </c>
      <c r="B114" s="11" t="s">
        <v>238</v>
      </c>
      <c r="C114" s="17" t="e">
        <f>#REF!</f>
        <v>#REF!</v>
      </c>
      <c r="D114" s="1" t="str">
        <f>""</f>
        <v/>
      </c>
    </row>
    <row r="115" spans="1:4" ht="16.5" x14ac:dyDescent="0.15">
      <c r="A115" s="12" t="s">
        <v>393</v>
      </c>
      <c r="B115" s="12" t="s">
        <v>392</v>
      </c>
      <c r="C115" s="16" t="e">
        <f>#REF!</f>
        <v>#REF!</v>
      </c>
      <c r="D115" s="1" t="str">
        <f>""</f>
        <v/>
      </c>
    </row>
    <row r="116" spans="1:4" ht="16.5" x14ac:dyDescent="0.15">
      <c r="A116" s="11" t="s">
        <v>298</v>
      </c>
      <c r="B116" s="11" t="s">
        <v>26</v>
      </c>
      <c r="C116" s="17" t="b">
        <v>0</v>
      </c>
      <c r="D116" s="1" t="str">
        <f>""</f>
        <v/>
      </c>
    </row>
    <row r="117" spans="1:4" ht="16.5" x14ac:dyDescent="0.15">
      <c r="A117" s="12" t="s">
        <v>299</v>
      </c>
      <c r="B117" s="12" t="s">
        <v>27</v>
      </c>
      <c r="C117" s="16" t="b">
        <v>0</v>
      </c>
      <c r="D117" s="1" t="str">
        <f>""</f>
        <v/>
      </c>
    </row>
    <row r="118" spans="1:4" ht="16.5" x14ac:dyDescent="0.15">
      <c r="A118" s="11" t="s">
        <v>300</v>
      </c>
      <c r="B118" s="11" t="s">
        <v>399</v>
      </c>
      <c r="C118" s="17" t="b">
        <v>0</v>
      </c>
      <c r="D118" s="1" t="str">
        <f>""</f>
        <v/>
      </c>
    </row>
    <row r="119" spans="1:4" ht="16.5" x14ac:dyDescent="0.15">
      <c r="A119" s="12" t="s">
        <v>394</v>
      </c>
      <c r="B119" s="12" t="s">
        <v>28</v>
      </c>
      <c r="C119" s="16" t="b">
        <v>0</v>
      </c>
      <c r="D119" s="1" t="str">
        <f>""</f>
        <v/>
      </c>
    </row>
    <row r="120" spans="1:4" ht="16.5" x14ac:dyDescent="0.15">
      <c r="A120" s="11" t="s">
        <v>301</v>
      </c>
      <c r="B120" s="11" t="s">
        <v>29</v>
      </c>
      <c r="C120" s="17" t="b">
        <v>0</v>
      </c>
      <c r="D120" s="1" t="str">
        <f>""</f>
        <v/>
      </c>
    </row>
    <row r="121" spans="1:4" ht="16.5" x14ac:dyDescent="0.15">
      <c r="A121" s="12" t="s">
        <v>395</v>
      </c>
      <c r="B121" s="12" t="s">
        <v>202</v>
      </c>
      <c r="C121" s="16" t="b">
        <v>0</v>
      </c>
      <c r="D121" s="1" t="str">
        <f>""</f>
        <v/>
      </c>
    </row>
    <row r="122" spans="1:4" ht="16.5" x14ac:dyDescent="0.15">
      <c r="A122" s="11" t="s">
        <v>304</v>
      </c>
      <c r="B122" s="11" t="s">
        <v>302</v>
      </c>
      <c r="C122" s="17" t="b">
        <v>0</v>
      </c>
      <c r="D122" s="1" t="str">
        <f>""</f>
        <v/>
      </c>
    </row>
    <row r="123" spans="1:4" ht="16.5" x14ac:dyDescent="0.15">
      <c r="A123" s="12" t="s">
        <v>396</v>
      </c>
      <c r="B123" s="12" t="s">
        <v>303</v>
      </c>
      <c r="C123" s="16" t="b">
        <v>0</v>
      </c>
      <c r="D123" s="1" t="str">
        <f>""</f>
        <v/>
      </c>
    </row>
    <row r="124" spans="1:4" ht="16.5" x14ac:dyDescent="0.15">
      <c r="A124" s="11" t="s">
        <v>307</v>
      </c>
      <c r="B124" s="11" t="s">
        <v>305</v>
      </c>
      <c r="C124" s="17" t="b">
        <v>0</v>
      </c>
      <c r="D124" s="1" t="str">
        <f>""</f>
        <v/>
      </c>
    </row>
    <row r="125" spans="1:4" ht="16.5" x14ac:dyDescent="0.15">
      <c r="A125" s="12" t="s">
        <v>397</v>
      </c>
      <c r="B125" s="12" t="s">
        <v>306</v>
      </c>
      <c r="C125" s="16" t="b">
        <v>0</v>
      </c>
      <c r="D125" s="1" t="str">
        <f>""</f>
        <v/>
      </c>
    </row>
    <row r="126" spans="1:4" ht="16.5" x14ac:dyDescent="0.15">
      <c r="A126" s="11" t="s">
        <v>407</v>
      </c>
      <c r="B126" s="11" t="s">
        <v>237</v>
      </c>
      <c r="C126" s="17" t="b">
        <v>0</v>
      </c>
      <c r="D126" s="1" t="str">
        <f>""</f>
        <v/>
      </c>
    </row>
    <row r="127" spans="1:4" ht="16.5" x14ac:dyDescent="0.15">
      <c r="A127" s="12" t="s">
        <v>398</v>
      </c>
      <c r="B127" s="12" t="s">
        <v>238</v>
      </c>
      <c r="C127" s="16" t="e">
        <f>#REF!</f>
        <v>#REF!</v>
      </c>
      <c r="D127" s="1" t="str">
        <f>""</f>
        <v/>
      </c>
    </row>
    <row r="128" spans="1:4" ht="16.5" x14ac:dyDescent="0.15">
      <c r="A128" s="11">
        <v>23</v>
      </c>
      <c r="B128" s="11" t="s">
        <v>308</v>
      </c>
      <c r="C128" s="17" t="e">
        <f>#REF!</f>
        <v>#REF!</v>
      </c>
      <c r="D128" s="1" t="str">
        <f>""</f>
        <v/>
      </c>
    </row>
    <row r="129" spans="1:4" ht="16.5" x14ac:dyDescent="0.15">
      <c r="A129" s="12" t="s">
        <v>309</v>
      </c>
      <c r="B129" s="12" t="s">
        <v>30</v>
      </c>
      <c r="C129" s="16" t="b">
        <v>0</v>
      </c>
      <c r="D129" s="1" t="str">
        <f>""</f>
        <v/>
      </c>
    </row>
    <row r="130" spans="1:4" ht="16.5" x14ac:dyDescent="0.15">
      <c r="A130" s="11" t="s">
        <v>310</v>
      </c>
      <c r="B130" s="11" t="s">
        <v>311</v>
      </c>
      <c r="C130" s="17" t="b">
        <v>0</v>
      </c>
      <c r="D130" s="1" t="str">
        <f>""</f>
        <v/>
      </c>
    </row>
    <row r="131" spans="1:4" ht="16.5" x14ac:dyDescent="0.15">
      <c r="A131" s="12" t="s">
        <v>312</v>
      </c>
      <c r="B131" s="12" t="s">
        <v>31</v>
      </c>
      <c r="C131" s="16" t="b">
        <v>0</v>
      </c>
      <c r="D131" s="1" t="str">
        <f>""</f>
        <v/>
      </c>
    </row>
    <row r="132" spans="1:4" ht="16.5" x14ac:dyDescent="0.15">
      <c r="A132" s="11" t="s">
        <v>313</v>
      </c>
      <c r="B132" s="11" t="s">
        <v>32</v>
      </c>
      <c r="C132" s="17" t="b">
        <v>0</v>
      </c>
      <c r="D132" s="1" t="str">
        <f>""</f>
        <v/>
      </c>
    </row>
    <row r="133" spans="1:4" ht="16.5" x14ac:dyDescent="0.15">
      <c r="A133" s="12" t="s">
        <v>314</v>
      </c>
      <c r="B133" s="12" t="s">
        <v>203</v>
      </c>
      <c r="C133" s="16" t="b">
        <v>0</v>
      </c>
      <c r="D133" s="1" t="str">
        <f>""</f>
        <v/>
      </c>
    </row>
    <row r="134" spans="1:4" ht="16.5" x14ac:dyDescent="0.15">
      <c r="A134" s="11" t="s">
        <v>315</v>
      </c>
      <c r="B134" s="11" t="s">
        <v>33</v>
      </c>
      <c r="C134" s="17" t="b">
        <v>0</v>
      </c>
      <c r="D134" s="1" t="str">
        <f>""</f>
        <v/>
      </c>
    </row>
    <row r="135" spans="1:4" ht="16.5" x14ac:dyDescent="0.15">
      <c r="A135" s="12" t="s">
        <v>401</v>
      </c>
      <c r="B135" s="12" t="s">
        <v>400</v>
      </c>
      <c r="C135" s="16" t="b">
        <v>0</v>
      </c>
      <c r="D135" s="1" t="str">
        <f>""</f>
        <v/>
      </c>
    </row>
    <row r="136" spans="1:4" ht="16.5" x14ac:dyDescent="0.15">
      <c r="A136" s="11" t="s">
        <v>316</v>
      </c>
      <c r="B136" s="11" t="s">
        <v>34</v>
      </c>
      <c r="C136" s="17" t="b">
        <v>0</v>
      </c>
      <c r="D136" s="1" t="str">
        <f>""</f>
        <v/>
      </c>
    </row>
    <row r="137" spans="1:4" ht="16.5" x14ac:dyDescent="0.15">
      <c r="A137" s="12" t="s">
        <v>402</v>
      </c>
      <c r="B137" s="12" t="s">
        <v>35</v>
      </c>
      <c r="C137" s="16" t="b">
        <v>0</v>
      </c>
      <c r="D137" s="1" t="str">
        <f>""</f>
        <v/>
      </c>
    </row>
    <row r="138" spans="1:4" ht="16.5" x14ac:dyDescent="0.15">
      <c r="A138" s="11" t="s">
        <v>317</v>
      </c>
      <c r="B138" s="11" t="s">
        <v>36</v>
      </c>
      <c r="C138" s="17" t="b">
        <v>0</v>
      </c>
      <c r="D138" s="1" t="str">
        <f>""</f>
        <v/>
      </c>
    </row>
    <row r="139" spans="1:4" ht="16.5" x14ac:dyDescent="0.15">
      <c r="A139" s="12" t="s">
        <v>403</v>
      </c>
      <c r="B139" s="12" t="s">
        <v>37</v>
      </c>
      <c r="C139" s="16" t="b">
        <v>0</v>
      </c>
      <c r="D139" s="1" t="str">
        <f>""</f>
        <v/>
      </c>
    </row>
    <row r="140" spans="1:4" ht="16.5" x14ac:dyDescent="0.15">
      <c r="A140" s="11" t="s">
        <v>318</v>
      </c>
      <c r="B140" s="11" t="s">
        <v>38</v>
      </c>
      <c r="C140" s="17" t="b">
        <v>0</v>
      </c>
      <c r="D140" s="1" t="str">
        <f>""</f>
        <v/>
      </c>
    </row>
    <row r="141" spans="1:4" ht="16.5" x14ac:dyDescent="0.15">
      <c r="A141" s="12" t="s">
        <v>404</v>
      </c>
      <c r="B141" s="12" t="s">
        <v>204</v>
      </c>
      <c r="C141" s="16" t="b">
        <v>0</v>
      </c>
      <c r="D141" s="1" t="str">
        <f>""</f>
        <v/>
      </c>
    </row>
    <row r="142" spans="1:4" ht="16.5" x14ac:dyDescent="0.15">
      <c r="A142" s="11" t="s">
        <v>319</v>
      </c>
      <c r="B142" s="11" t="s">
        <v>39</v>
      </c>
      <c r="C142" s="17" t="b">
        <v>0</v>
      </c>
      <c r="D142" s="1" t="str">
        <f>""</f>
        <v/>
      </c>
    </row>
    <row r="143" spans="1:4" ht="16.5" x14ac:dyDescent="0.15">
      <c r="A143" s="12" t="s">
        <v>405</v>
      </c>
      <c r="B143" s="12" t="s">
        <v>320</v>
      </c>
      <c r="C143" s="16" t="b">
        <v>0</v>
      </c>
      <c r="D143" s="1" t="str">
        <f>""</f>
        <v/>
      </c>
    </row>
    <row r="144" spans="1:4" ht="16.5" x14ac:dyDescent="0.15">
      <c r="A144" s="11" t="s">
        <v>322</v>
      </c>
      <c r="B144" s="11" t="s">
        <v>321</v>
      </c>
      <c r="C144" s="17" t="e">
        <f>#REF!</f>
        <v>#REF!</v>
      </c>
      <c r="D144" s="1" t="str">
        <f>""</f>
        <v/>
      </c>
    </row>
    <row r="145" spans="1:4" ht="16.5" x14ac:dyDescent="0.15">
      <c r="A145" s="12" t="s">
        <v>406</v>
      </c>
      <c r="B145" s="12" t="s">
        <v>237</v>
      </c>
      <c r="C145" s="16" t="b">
        <v>0</v>
      </c>
      <c r="D145" s="1" t="str">
        <f>""</f>
        <v/>
      </c>
    </row>
    <row r="146" spans="1:4" ht="16.5" x14ac:dyDescent="0.15">
      <c r="A146" s="11" t="s">
        <v>408</v>
      </c>
      <c r="B146" s="11" t="s">
        <v>238</v>
      </c>
      <c r="C146" s="17" t="e">
        <f>#REF!</f>
        <v>#REF!</v>
      </c>
      <c r="D146" s="1" t="str">
        <f>""</f>
        <v/>
      </c>
    </row>
    <row r="147" spans="1:4" ht="16.5" x14ac:dyDescent="0.15">
      <c r="A147" s="12">
        <v>25</v>
      </c>
      <c r="B147" s="12" t="s">
        <v>323</v>
      </c>
      <c r="C147" s="16" t="e">
        <f>#REF!</f>
        <v>#REF!</v>
      </c>
      <c r="D147" s="1" t="str">
        <f>""</f>
        <v/>
      </c>
    </row>
    <row r="148" spans="1:4" ht="16.5" x14ac:dyDescent="0.15">
      <c r="A148" s="11">
        <v>26</v>
      </c>
      <c r="B148" s="11" t="s">
        <v>324</v>
      </c>
      <c r="C148" s="17" t="e">
        <f>IF(#REF!="","",#REF!)</f>
        <v>#REF!</v>
      </c>
      <c r="D148" s="1" t="str">
        <f>""</f>
        <v/>
      </c>
    </row>
    <row r="149" spans="1:4" ht="16.5" x14ac:dyDescent="0.15">
      <c r="A149" s="12">
        <v>27</v>
      </c>
      <c r="B149" s="12" t="s">
        <v>325</v>
      </c>
      <c r="C149" s="16" t="e">
        <f>#REF!</f>
        <v>#REF!</v>
      </c>
      <c r="D149" s="1" t="str">
        <f>""</f>
        <v/>
      </c>
    </row>
    <row r="150" spans="1:4" ht="16.5" x14ac:dyDescent="0.15">
      <c r="A150" s="11" t="s">
        <v>326</v>
      </c>
      <c r="B150" s="11" t="s">
        <v>327</v>
      </c>
      <c r="C150" s="17">
        <v>0</v>
      </c>
      <c r="D150" s="1" t="str">
        <f>""</f>
        <v/>
      </c>
    </row>
    <row r="151" spans="1:4" ht="16.5" x14ac:dyDescent="0.15">
      <c r="A151" s="12" t="s">
        <v>328</v>
      </c>
      <c r="B151" s="12" t="s">
        <v>242</v>
      </c>
      <c r="C151" s="16" t="e">
        <f>#REF!</f>
        <v>#REF!</v>
      </c>
      <c r="D151" s="1" t="str">
        <f>""</f>
        <v/>
      </c>
    </row>
    <row r="152" spans="1:4" ht="16.5" x14ac:dyDescent="0.15">
      <c r="A152" s="11" t="s">
        <v>329</v>
      </c>
      <c r="B152" s="11" t="s">
        <v>330</v>
      </c>
      <c r="C152" s="17">
        <v>0</v>
      </c>
      <c r="D152" s="1" t="str">
        <f>""</f>
        <v/>
      </c>
    </row>
    <row r="153" spans="1:4" ht="16.5" x14ac:dyDescent="0.15">
      <c r="A153" s="12" t="s">
        <v>331</v>
      </c>
      <c r="B153" s="12" t="s">
        <v>242</v>
      </c>
      <c r="C153" s="16" t="e">
        <f>#REF!</f>
        <v>#REF!</v>
      </c>
      <c r="D153" s="1" t="str">
        <f>""</f>
        <v/>
      </c>
    </row>
    <row r="154" spans="1:4" ht="16.5" x14ac:dyDescent="0.15">
      <c r="A154" s="11" t="s">
        <v>332</v>
      </c>
      <c r="B154" s="11" t="s">
        <v>333</v>
      </c>
      <c r="C154" s="17" t="b">
        <v>0</v>
      </c>
      <c r="D154" s="1" t="str">
        <f>""</f>
        <v/>
      </c>
    </row>
    <row r="155" spans="1:4" ht="16.5" x14ac:dyDescent="0.15">
      <c r="A155" s="12" t="s">
        <v>332</v>
      </c>
      <c r="B155" s="12" t="s">
        <v>334</v>
      </c>
      <c r="C155" s="16" t="e">
        <f>#REF!</f>
        <v>#REF!</v>
      </c>
      <c r="D155" s="1" t="str">
        <f>""</f>
        <v/>
      </c>
    </row>
    <row r="156" spans="1:4" ht="16.5" x14ac:dyDescent="0.15">
      <c r="A156" s="11" t="s">
        <v>332</v>
      </c>
      <c r="B156" s="11" t="s">
        <v>335</v>
      </c>
      <c r="C156" s="17" t="e">
        <f>#REF!</f>
        <v>#REF!</v>
      </c>
      <c r="D156" s="1" t="str">
        <f>""</f>
        <v/>
      </c>
    </row>
    <row r="157" spans="1:4" ht="16.5" x14ac:dyDescent="0.15">
      <c r="A157" s="12" t="s">
        <v>336</v>
      </c>
      <c r="B157" s="12" t="s">
        <v>337</v>
      </c>
      <c r="C157" s="16" t="b">
        <v>0</v>
      </c>
      <c r="D157" s="1" t="str">
        <f>""</f>
        <v/>
      </c>
    </row>
    <row r="158" spans="1:4" ht="16.5" x14ac:dyDescent="0.15">
      <c r="A158" s="11" t="s">
        <v>336</v>
      </c>
      <c r="B158" s="11" t="s">
        <v>334</v>
      </c>
      <c r="C158" s="17" t="e">
        <f>#REF!</f>
        <v>#REF!</v>
      </c>
      <c r="D158" s="1" t="str">
        <f>""</f>
        <v/>
      </c>
    </row>
    <row r="159" spans="1:4" ht="16.5" x14ac:dyDescent="0.15">
      <c r="A159" s="12" t="s">
        <v>336</v>
      </c>
      <c r="B159" s="12" t="s">
        <v>335</v>
      </c>
      <c r="C159" s="16" t="e">
        <f>#REF!</f>
        <v>#REF!</v>
      </c>
      <c r="D159" s="1" t="str">
        <f>""</f>
        <v/>
      </c>
    </row>
    <row r="160" spans="1:4" ht="16.5" x14ac:dyDescent="0.15">
      <c r="A160" s="11" t="s">
        <v>338</v>
      </c>
      <c r="B160" s="11" t="s">
        <v>339</v>
      </c>
      <c r="C160" s="17" t="e">
        <f>#REF!</f>
        <v>#REF!</v>
      </c>
      <c r="D160" s="1" t="str">
        <f>""</f>
        <v/>
      </c>
    </row>
    <row r="161" spans="1:4" ht="16.5" x14ac:dyDescent="0.15">
      <c r="A161" s="12" t="s">
        <v>459</v>
      </c>
      <c r="B161" s="12" t="s">
        <v>340</v>
      </c>
      <c r="C161" s="16">
        <v>0</v>
      </c>
      <c r="D161" s="1" t="str">
        <f>""</f>
        <v/>
      </c>
    </row>
    <row r="162" spans="1:4" ht="16.5" x14ac:dyDescent="0.15">
      <c r="A162" s="11" t="s">
        <v>460</v>
      </c>
      <c r="B162" s="11" t="s">
        <v>242</v>
      </c>
      <c r="C162" s="17" t="e">
        <f>#REF!</f>
        <v>#REF!</v>
      </c>
    </row>
    <row r="163" spans="1:4" ht="16.5" x14ac:dyDescent="0.15">
      <c r="A163" s="12" t="s">
        <v>341</v>
      </c>
      <c r="B163" s="12" t="s">
        <v>342</v>
      </c>
      <c r="C163" s="16">
        <v>0</v>
      </c>
      <c r="D163" s="1" t="str">
        <f>""</f>
        <v/>
      </c>
    </row>
    <row r="164" spans="1:4" ht="16.5" x14ac:dyDescent="0.15">
      <c r="A164" s="11" t="s">
        <v>344</v>
      </c>
      <c r="B164" s="11" t="s">
        <v>242</v>
      </c>
      <c r="C164" s="17" t="e">
        <f>IF(#REF!="","",#REF!)</f>
        <v>#REF!</v>
      </c>
      <c r="D164" s="1" t="str">
        <f>""</f>
        <v/>
      </c>
    </row>
    <row r="165" spans="1:4" ht="16.5" x14ac:dyDescent="0.15">
      <c r="A165" s="12" t="s">
        <v>345</v>
      </c>
      <c r="B165" s="12" t="s">
        <v>346</v>
      </c>
      <c r="C165" s="16">
        <v>0</v>
      </c>
      <c r="D165" s="1" t="str">
        <f>""</f>
        <v/>
      </c>
    </row>
    <row r="166" spans="1:4" ht="16.5" x14ac:dyDescent="0.15">
      <c r="A166" s="11" t="s">
        <v>347</v>
      </c>
      <c r="B166" s="11" t="s">
        <v>242</v>
      </c>
      <c r="C166" s="17" t="e">
        <f>#REF!</f>
        <v>#REF!</v>
      </c>
      <c r="D166" s="1" t="str">
        <f>""</f>
        <v/>
      </c>
    </row>
    <row r="167" spans="1:4" ht="16.5" x14ac:dyDescent="0.15">
      <c r="A167" s="12">
        <v>99</v>
      </c>
      <c r="B167" s="12" t="s">
        <v>339</v>
      </c>
      <c r="C167" s="16" t="e">
        <f>#REF!</f>
        <v>#REF!</v>
      </c>
      <c r="D167" s="1" t="str">
        <f>""</f>
        <v/>
      </c>
    </row>
  </sheetData>
  <phoneticPr fontId="2"/>
  <conditionalFormatting sqref="P3:U3 P6:U6 P14:U14">
    <cfRule type="expression" priority="1">
      <formula>#REF!=TRUE</formula>
    </cfRule>
  </conditionalFormatting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pageSetUpPr fitToPage="1"/>
  </sheetPr>
  <dimension ref="A1:U47"/>
  <sheetViews>
    <sheetView zoomScale="85" zoomScaleNormal="85" workbookViewId="0">
      <selection activeCell="G18" sqref="G18"/>
    </sheetView>
  </sheetViews>
  <sheetFormatPr defaultRowHeight="13.5" x14ac:dyDescent="0.15"/>
  <cols>
    <col min="1" max="6" width="12.625" style="1" customWidth="1"/>
    <col min="7" max="7" width="12.625" customWidth="1"/>
    <col min="8" max="16" width="12.625" style="1" customWidth="1"/>
    <col min="17" max="17" width="18.375" style="1" customWidth="1"/>
    <col min="18" max="18" width="15.625" style="1" customWidth="1"/>
    <col min="19" max="20" width="15.625" style="22" customWidth="1"/>
    <col min="21" max="21" width="17.875" style="22" customWidth="1"/>
    <col min="22" max="23" width="4.625" style="1" customWidth="1"/>
    <col min="24" max="16384" width="9" style="1"/>
  </cols>
  <sheetData>
    <row r="1" spans="1:21" x14ac:dyDescent="0.15">
      <c r="G1" s="1"/>
      <c r="Q1" s="22"/>
      <c r="S1" s="1"/>
      <c r="T1" s="1"/>
      <c r="U1" s="1"/>
    </row>
    <row r="2" spans="1:21" ht="36" customHeight="1" x14ac:dyDescent="0.15">
      <c r="A2" s="23" t="s">
        <v>161</v>
      </c>
      <c r="B2" s="23" t="s">
        <v>348</v>
      </c>
      <c r="C2" s="23" t="s">
        <v>91</v>
      </c>
      <c r="D2" s="24" t="s">
        <v>92</v>
      </c>
      <c r="E2" s="24" t="s">
        <v>2</v>
      </c>
      <c r="F2" s="24" t="s">
        <v>74</v>
      </c>
      <c r="G2" s="24" t="s">
        <v>3</v>
      </c>
      <c r="H2" s="24" t="s">
        <v>4</v>
      </c>
      <c r="I2" s="24" t="s">
        <v>5</v>
      </c>
      <c r="J2" s="24" t="s">
        <v>6</v>
      </c>
      <c r="K2" s="24" t="s">
        <v>7</v>
      </c>
      <c r="L2" s="24" t="s">
        <v>8</v>
      </c>
      <c r="M2" s="24" t="s">
        <v>9</v>
      </c>
      <c r="N2" s="24" t="s">
        <v>10</v>
      </c>
      <c r="O2" s="24" t="s">
        <v>11</v>
      </c>
      <c r="P2" s="24" t="s">
        <v>12</v>
      </c>
      <c r="Q2" s="24" t="s">
        <v>41</v>
      </c>
      <c r="R2" s="24" t="s">
        <v>68</v>
      </c>
      <c r="S2" s="25" t="s">
        <v>69</v>
      </c>
      <c r="T2" s="26" t="s">
        <v>349</v>
      </c>
      <c r="U2" s="26" t="s">
        <v>350</v>
      </c>
    </row>
    <row r="3" spans="1:21" ht="16.5" x14ac:dyDescent="0.15">
      <c r="A3" s="70" t="s">
        <v>461</v>
      </c>
      <c r="B3" s="35" t="b">
        <f t="shared" ref="B3:B5" si="0">IF(D3=FALSE,FALSE,TRUE)</f>
        <v>0</v>
      </c>
      <c r="C3" s="70">
        <v>5</v>
      </c>
      <c r="D3" s="27" t="b">
        <v>0</v>
      </c>
      <c r="E3" s="71" t="b">
        <v>0</v>
      </c>
      <c r="F3" s="71" t="b">
        <v>0</v>
      </c>
      <c r="G3" s="71" t="b">
        <v>0</v>
      </c>
      <c r="H3" s="71" t="b">
        <v>0</v>
      </c>
      <c r="I3" s="71" t="b">
        <v>0</v>
      </c>
      <c r="J3" s="71" t="b">
        <v>1</v>
      </c>
      <c r="K3" s="71" t="b">
        <v>0</v>
      </c>
      <c r="L3" s="71" t="b">
        <v>0</v>
      </c>
      <c r="M3" s="71" t="b">
        <v>0</v>
      </c>
      <c r="N3" s="71">
        <f ca="1">INDIRECT("'⑤Ⅱ_就労のための基本的事項（評価用）'!G"&amp;29+((ROW(A1)-1)*31)+((COLUMN(A1)-1)*4)+IF(ROW(A1)&gt;41,14,IF(ROW(A1)&gt;35,12,IF(ROW(A1)&gt;29,8,IF(ROW(A1)&gt;21,6,IF(ROW(A1)&gt;3,2,0))))))</f>
        <v>0</v>
      </c>
      <c r="O3" s="71">
        <f t="shared" ref="O3:P3" ca="1" si="1">INDIRECT("'⑤Ⅱ_就労のための基本的事項（評価用）'!G"&amp;29+((ROW(B1)-1)*31)+((COLUMN(B1)-1)*4)+IF(ROW(B1)&gt;41,14,IF(ROW(B1)&gt;35,12,IF(ROW(B1)&gt;29,8,IF(ROW(B1)&gt;21,6,IF(ROW(B1)&gt;3,2,0))))))</f>
        <v>0</v>
      </c>
      <c r="P3" s="71">
        <f t="shared" ca="1" si="1"/>
        <v>0</v>
      </c>
      <c r="Q3" s="28" t="s">
        <v>169</v>
      </c>
      <c r="R3" s="29" t="str">
        <f t="shared" ref="R3:R46" si="2">IF($B3=FALSE,"",IF(D3-2&lt;0,0,D3-2))</f>
        <v/>
      </c>
      <c r="S3" s="29" t="str">
        <f t="shared" ref="S3:S46" si="3">IF($B3=FALSE,"",IF(E3-2&lt;0,0,E3-2))</f>
        <v/>
      </c>
      <c r="T3" s="29" t="str">
        <f t="shared" ref="T3:T46" si="4">IF(B3=FALSE,"",IF(S3-R3&lt;0,0,S3-R3))</f>
        <v/>
      </c>
      <c r="U3" s="29" t="str">
        <f t="shared" ref="U3:U46" si="5">IF(B3=FALSE,"",Q3)</f>
        <v/>
      </c>
    </row>
    <row r="4" spans="1:21" ht="16.5" x14ac:dyDescent="0.15">
      <c r="A4" s="30" t="s">
        <v>462</v>
      </c>
      <c r="B4" s="30" t="b">
        <f t="shared" si="0"/>
        <v>0</v>
      </c>
      <c r="C4" s="30" t="b">
        <v>0</v>
      </c>
      <c r="D4" s="27" t="b">
        <v>0</v>
      </c>
      <c r="E4" s="31">
        <v>5</v>
      </c>
      <c r="F4" s="31" t="b">
        <v>0</v>
      </c>
      <c r="G4" s="32" t="b">
        <v>0</v>
      </c>
      <c r="H4" s="32" t="b">
        <v>0</v>
      </c>
      <c r="I4" s="32" t="b">
        <v>0</v>
      </c>
      <c r="J4" s="32" t="b">
        <v>0</v>
      </c>
      <c r="K4" s="32" t="b">
        <v>1</v>
      </c>
      <c r="L4" s="32" t="b">
        <v>0</v>
      </c>
      <c r="M4" s="32" t="b">
        <v>0</v>
      </c>
      <c r="N4" s="32">
        <f t="shared" ref="N4:P4" ca="1" si="6">INDIRECT("'⑤Ⅱ_就労のための基本的事項（評価用）'!G"&amp;29+((ROW(A2)-1)*31)+((COLUMN(A2)-1)*4)+IF(ROW(A2)&gt;41,14,IF(ROW(A2)&gt;35,12,IF(ROW(A2)&gt;29,8,IF(ROW(A2)&gt;21,6,IF(ROW(A2)&gt;3,2,0))))))</f>
        <v>0</v>
      </c>
      <c r="O4" s="32">
        <f t="shared" ca="1" si="6"/>
        <v>0</v>
      </c>
      <c r="P4" s="32">
        <f t="shared" ca="1" si="6"/>
        <v>0</v>
      </c>
      <c r="Q4" s="33" t="s">
        <v>162</v>
      </c>
      <c r="R4" s="34" t="str">
        <f t="shared" si="2"/>
        <v/>
      </c>
      <c r="S4" s="34" t="str">
        <f t="shared" si="3"/>
        <v/>
      </c>
      <c r="T4" s="34" t="str">
        <f t="shared" si="4"/>
        <v/>
      </c>
      <c r="U4" s="34" t="str">
        <f t="shared" si="5"/>
        <v/>
      </c>
    </row>
    <row r="5" spans="1:21" ht="16.5" x14ac:dyDescent="0.15">
      <c r="A5" s="70" t="s">
        <v>463</v>
      </c>
      <c r="B5" s="35" t="b">
        <f t="shared" si="0"/>
        <v>0</v>
      </c>
      <c r="C5" s="70">
        <v>5</v>
      </c>
      <c r="D5" s="27" t="b">
        <v>0</v>
      </c>
      <c r="E5" s="71" t="b">
        <v>0</v>
      </c>
      <c r="F5" s="71" t="b">
        <v>0</v>
      </c>
      <c r="G5" s="71" t="b">
        <v>1</v>
      </c>
      <c r="H5" s="71" t="b">
        <v>1</v>
      </c>
      <c r="I5" s="71" t="b">
        <v>0</v>
      </c>
      <c r="J5" s="71" t="b">
        <v>1</v>
      </c>
      <c r="K5" s="71" t="b">
        <v>1</v>
      </c>
      <c r="L5" s="71" t="b">
        <v>0</v>
      </c>
      <c r="M5" s="71" t="b">
        <v>1</v>
      </c>
      <c r="N5" s="71">
        <f t="shared" ref="N5:P5" ca="1" si="7">INDIRECT("'⑤Ⅱ_就労のための基本的事項（評価用）'!G"&amp;29+((ROW(A3)-1)*31)+((COLUMN(A3)-1)*4)+IF(ROW(A3)&gt;41,14,IF(ROW(A3)&gt;35,12,IF(ROW(A3)&gt;29,8,IF(ROW(A3)&gt;21,6,IF(ROW(A3)&gt;3,2,0))))))</f>
        <v>0</v>
      </c>
      <c r="O5" s="71" t="str">
        <f t="shared" ca="1" si="7"/>
        <v>自分からすすんで作業に取り組む</v>
      </c>
      <c r="P5" s="71">
        <f t="shared" ca="1" si="7"/>
        <v>0</v>
      </c>
      <c r="Q5" s="28" t="s">
        <v>49</v>
      </c>
      <c r="R5" s="29" t="str">
        <f t="shared" si="2"/>
        <v/>
      </c>
      <c r="S5" s="29" t="str">
        <f t="shared" si="3"/>
        <v/>
      </c>
      <c r="T5" s="29" t="str">
        <f t="shared" si="4"/>
        <v/>
      </c>
      <c r="U5" s="29" t="str">
        <f t="shared" si="5"/>
        <v/>
      </c>
    </row>
    <row r="6" spans="1:21" ht="16.5" x14ac:dyDescent="0.15">
      <c r="A6" s="30" t="s">
        <v>356</v>
      </c>
      <c r="B6" s="30" t="b">
        <f>IF(D6=FALSE,FALSE,TRUE)</f>
        <v>0</v>
      </c>
      <c r="C6" s="30">
        <v>0</v>
      </c>
      <c r="D6" s="27" t="b">
        <v>0</v>
      </c>
      <c r="E6" s="31" t="b">
        <v>0</v>
      </c>
      <c r="F6" s="31" t="b">
        <v>0</v>
      </c>
      <c r="G6" s="32" t="b">
        <v>0</v>
      </c>
      <c r="H6" s="32" t="b">
        <v>0</v>
      </c>
      <c r="I6" s="32" t="b">
        <v>0</v>
      </c>
      <c r="J6" s="32" t="b">
        <v>0</v>
      </c>
      <c r="K6" s="32" t="b">
        <v>0</v>
      </c>
      <c r="L6" s="32" t="b">
        <v>0</v>
      </c>
      <c r="M6" s="32" t="b">
        <v>0</v>
      </c>
      <c r="N6" s="32">
        <f t="shared" ref="N6:P6" ca="1" si="8">INDIRECT("'⑤Ⅱ_就労のための基本的事項（評価用）'!G"&amp;29+((ROW(A4)-1)*31)+((COLUMN(A4)-1)*4)+IF(ROW(A4)&gt;41,14,IF(ROW(A4)&gt;35,12,IF(ROW(A4)&gt;29,8,IF(ROW(A4)&gt;21,6,IF(ROW(A4)&gt;3,2,0))))))</f>
        <v>0</v>
      </c>
      <c r="O6" s="32">
        <f t="shared" ca="1" si="8"/>
        <v>0</v>
      </c>
      <c r="P6" s="32">
        <f t="shared" ca="1" si="8"/>
        <v>0</v>
      </c>
      <c r="Q6" s="33" t="s">
        <v>168</v>
      </c>
      <c r="R6" s="34" t="str">
        <f t="shared" si="2"/>
        <v/>
      </c>
      <c r="S6" s="34" t="str">
        <f t="shared" si="3"/>
        <v/>
      </c>
      <c r="T6" s="34" t="str">
        <f t="shared" si="4"/>
        <v/>
      </c>
      <c r="U6" s="34" t="str">
        <f t="shared" si="5"/>
        <v/>
      </c>
    </row>
    <row r="7" spans="1:21" ht="16.5" x14ac:dyDescent="0.15">
      <c r="A7" s="70" t="s">
        <v>357</v>
      </c>
      <c r="B7" s="35" t="b">
        <f>IF(D7=FALSE,FALSE,TRUE)</f>
        <v>1</v>
      </c>
      <c r="C7" s="70" t="b">
        <v>1</v>
      </c>
      <c r="D7" s="27">
        <v>0</v>
      </c>
      <c r="E7" s="71" t="b">
        <v>1</v>
      </c>
      <c r="F7" s="71" t="b">
        <v>0</v>
      </c>
      <c r="G7" s="71" t="b">
        <v>0</v>
      </c>
      <c r="H7" s="71" t="b">
        <v>0</v>
      </c>
      <c r="I7" s="71" t="b">
        <v>0</v>
      </c>
      <c r="J7" s="71" t="b">
        <v>0</v>
      </c>
      <c r="K7" s="71" t="b">
        <v>0</v>
      </c>
      <c r="L7" s="71" t="b">
        <v>0</v>
      </c>
      <c r="M7" s="71" t="b">
        <v>0</v>
      </c>
      <c r="N7" s="71" t="str">
        <f t="shared" ref="N7:P7" ca="1" si="9">INDIRECT("'⑤Ⅱ_就労のための基本的事項（評価用）'!G"&amp;29+((ROW(A5)-1)*31)+((COLUMN(A5)-1)*4)+IF(ROW(A5)&gt;41,14,IF(ROW(A5)&gt;35,12,IF(ROW(A5)&gt;29,8,IF(ROW(A5)&gt;21,6,IF(ROW(A5)&gt;3,2,0))))))</f>
        <v>質問・報告（作業の終了、失敗等）・連絡・相談をする</v>
      </c>
      <c r="O7" s="71">
        <f t="shared" ca="1" si="9"/>
        <v>0</v>
      </c>
      <c r="P7" s="71">
        <f t="shared" ca="1" si="9"/>
        <v>0</v>
      </c>
      <c r="Q7" s="28" t="s">
        <v>163</v>
      </c>
      <c r="R7" s="29">
        <f t="shared" si="2"/>
        <v>0</v>
      </c>
      <c r="S7" s="29">
        <f t="shared" si="3"/>
        <v>0</v>
      </c>
      <c r="T7" s="29">
        <f t="shared" si="4"/>
        <v>0</v>
      </c>
      <c r="U7" s="29" t="str">
        <f t="shared" si="5"/>
        <v>作業スピード</v>
      </c>
    </row>
    <row r="8" spans="1:21" ht="16.5" x14ac:dyDescent="0.15">
      <c r="A8" s="30" t="s">
        <v>358</v>
      </c>
      <c r="B8" s="30" t="b">
        <f t="shared" ref="B8:B46" si="10">IF(D8=FALSE,FALSE,TRUE)</f>
        <v>1</v>
      </c>
      <c r="C8" s="30" t="b">
        <v>0</v>
      </c>
      <c r="D8" s="27" t="b">
        <v>1</v>
      </c>
      <c r="E8" s="31" t="b">
        <v>0</v>
      </c>
      <c r="F8" s="31" t="b">
        <v>0</v>
      </c>
      <c r="G8" s="32" t="b">
        <v>0</v>
      </c>
      <c r="H8" s="32" t="b">
        <v>0</v>
      </c>
      <c r="I8" s="32" t="b">
        <v>0</v>
      </c>
      <c r="J8" s="32" t="b">
        <v>0</v>
      </c>
      <c r="K8" s="32" t="b">
        <v>0</v>
      </c>
      <c r="L8" s="32" t="b">
        <v>1</v>
      </c>
      <c r="M8" s="32" t="b">
        <v>0</v>
      </c>
      <c r="N8" s="32">
        <f t="shared" ref="N8:P8" ca="1" si="11">INDIRECT("'⑤Ⅱ_就労のための基本的事項（評価用）'!G"&amp;29+((ROW(A6)-1)*31)+((COLUMN(A6)-1)*4)+IF(ROW(A6)&gt;41,14,IF(ROW(A6)&gt;35,12,IF(ROW(A6)&gt;29,8,IF(ROW(A6)&gt;21,6,IF(ROW(A6)&gt;3,2,0))))))</f>
        <v>0</v>
      </c>
      <c r="O8" s="32">
        <f t="shared" ca="1" si="11"/>
        <v>0</v>
      </c>
      <c r="P8" s="32">
        <f t="shared" ca="1" si="11"/>
        <v>0</v>
      </c>
      <c r="Q8" s="33" t="s">
        <v>419</v>
      </c>
      <c r="R8" s="34">
        <f t="shared" si="2"/>
        <v>0</v>
      </c>
      <c r="S8" s="34">
        <f t="shared" si="3"/>
        <v>0</v>
      </c>
      <c r="T8" s="34">
        <f t="shared" si="4"/>
        <v>0</v>
      </c>
      <c r="U8" s="34" t="str">
        <f t="shared" si="5"/>
        <v>作業の上達(※)</v>
      </c>
    </row>
    <row r="9" spans="1:21" ht="16.5" x14ac:dyDescent="0.15">
      <c r="A9" s="70" t="s">
        <v>479</v>
      </c>
      <c r="B9" s="35" t="b">
        <f t="shared" si="10"/>
        <v>0</v>
      </c>
      <c r="C9" s="70">
        <v>5</v>
      </c>
      <c r="D9" s="27" t="b">
        <v>0</v>
      </c>
      <c r="E9" s="71" t="b">
        <v>0</v>
      </c>
      <c r="F9" s="71" t="b">
        <v>1</v>
      </c>
      <c r="G9" s="71" t="b">
        <v>1</v>
      </c>
      <c r="H9" s="71" t="b">
        <v>1</v>
      </c>
      <c r="I9" s="71" t="b">
        <v>0</v>
      </c>
      <c r="J9" s="71" t="b">
        <v>0</v>
      </c>
      <c r="K9" s="71" t="b">
        <v>0</v>
      </c>
      <c r="L9" s="71" t="b">
        <v>0</v>
      </c>
      <c r="M9" s="71" t="b">
        <v>0</v>
      </c>
      <c r="N9" s="71">
        <f t="shared" ref="N9:P9" ca="1" si="12">INDIRECT("'⑤Ⅱ_就労のための基本的事項（評価用）'!G"&amp;29+((ROW(A7)-1)*31)+((COLUMN(A7)-1)*4)+IF(ROW(A7)&gt;41,14,IF(ROW(A7)&gt;35,12,IF(ROW(A7)&gt;29,8,IF(ROW(A7)&gt;21,6,IF(ROW(A7)&gt;3,2,0))))))</f>
        <v>0</v>
      </c>
      <c r="O9" s="71">
        <f t="shared" ca="1" si="12"/>
        <v>0</v>
      </c>
      <c r="P9" s="71">
        <f t="shared" ca="1" si="12"/>
        <v>0</v>
      </c>
      <c r="Q9" s="28" t="s">
        <v>200</v>
      </c>
      <c r="R9" s="29" t="str">
        <f t="shared" si="2"/>
        <v/>
      </c>
      <c r="S9" s="29" t="str">
        <f t="shared" si="3"/>
        <v/>
      </c>
      <c r="T9" s="29" t="str">
        <f t="shared" si="4"/>
        <v/>
      </c>
      <c r="U9" s="29" t="str">
        <f t="shared" si="5"/>
        <v/>
      </c>
    </row>
    <row r="10" spans="1:21" ht="16.5" x14ac:dyDescent="0.15">
      <c r="A10" s="30" t="s">
        <v>359</v>
      </c>
      <c r="B10" s="30" t="b">
        <f t="shared" si="10"/>
        <v>1</v>
      </c>
      <c r="C10" s="30">
        <v>4</v>
      </c>
      <c r="D10" s="27" t="b">
        <v>1</v>
      </c>
      <c r="E10" s="31" t="b">
        <v>0</v>
      </c>
      <c r="F10" s="31" t="b">
        <v>0</v>
      </c>
      <c r="G10" s="32" t="b">
        <v>0</v>
      </c>
      <c r="H10" s="32" t="b">
        <v>0</v>
      </c>
      <c r="I10" s="32" t="b">
        <v>0</v>
      </c>
      <c r="J10" s="32" t="b">
        <v>1</v>
      </c>
      <c r="K10" s="32" t="b">
        <v>0</v>
      </c>
      <c r="L10" s="32" t="b">
        <v>0</v>
      </c>
      <c r="M10" s="32" t="b">
        <v>0</v>
      </c>
      <c r="N10" s="32">
        <f t="shared" ref="N10:P10" ca="1" si="13">INDIRECT("'⑤Ⅱ_就労のための基本的事項（評価用）'!G"&amp;29+((ROW(A8)-1)*31)+((COLUMN(A8)-1)*4)+IF(ROW(A8)&gt;41,14,IF(ROW(A8)&gt;35,12,IF(ROW(A8)&gt;29,8,IF(ROW(A8)&gt;21,6,IF(ROW(A8)&gt;3,2,0))))))</f>
        <v>0</v>
      </c>
      <c r="O10" s="32">
        <f t="shared" ca="1" si="13"/>
        <v>0</v>
      </c>
      <c r="P10" s="32">
        <f t="shared" ca="1" si="13"/>
        <v>0</v>
      </c>
      <c r="Q10" s="33" t="s">
        <v>164</v>
      </c>
      <c r="R10" s="34">
        <f t="shared" si="2"/>
        <v>0</v>
      </c>
      <c r="S10" s="34">
        <f t="shared" si="3"/>
        <v>0</v>
      </c>
      <c r="T10" s="34">
        <f t="shared" si="4"/>
        <v>0</v>
      </c>
      <c r="U10" s="34" t="str">
        <f t="shared" si="5"/>
        <v>作業への集中</v>
      </c>
    </row>
    <row r="11" spans="1:21" ht="16.5" x14ac:dyDescent="0.15">
      <c r="A11" s="70" t="s">
        <v>480</v>
      </c>
      <c r="B11" s="35" t="b">
        <f t="shared" si="10"/>
        <v>0</v>
      </c>
      <c r="C11" s="70">
        <v>5</v>
      </c>
      <c r="D11" s="27" t="b">
        <v>0</v>
      </c>
      <c r="E11" s="71" t="b">
        <v>0</v>
      </c>
      <c r="F11" s="71" t="b">
        <v>0</v>
      </c>
      <c r="G11" s="71" t="b">
        <v>0</v>
      </c>
      <c r="H11" s="71" t="b">
        <v>0</v>
      </c>
      <c r="I11" s="71" t="b">
        <v>0</v>
      </c>
      <c r="J11" s="71" t="b">
        <v>1</v>
      </c>
      <c r="K11" s="71" t="b">
        <v>0</v>
      </c>
      <c r="L11" s="71" t="b">
        <v>0</v>
      </c>
      <c r="M11" s="71" t="b">
        <v>0</v>
      </c>
      <c r="N11" s="71">
        <f t="shared" ref="N11:P11" ca="1" si="14">INDIRECT("'⑤Ⅱ_就労のための基本的事項（評価用）'!G"&amp;29+((ROW(A9)-1)*31)+((COLUMN(A9)-1)*4)+IF(ROW(A9)&gt;41,14,IF(ROW(A9)&gt;35,12,IF(ROW(A9)&gt;29,8,IF(ROW(A9)&gt;21,6,IF(ROW(A9)&gt;3,2,0))))))</f>
        <v>0</v>
      </c>
      <c r="O11" s="71">
        <f t="shared" ca="1" si="14"/>
        <v>0</v>
      </c>
      <c r="P11" s="71">
        <f t="shared" ca="1" si="14"/>
        <v>0</v>
      </c>
      <c r="Q11" s="28" t="s">
        <v>42</v>
      </c>
      <c r="R11" s="29" t="str">
        <f t="shared" si="2"/>
        <v/>
      </c>
      <c r="S11" s="29" t="str">
        <f t="shared" si="3"/>
        <v/>
      </c>
      <c r="T11" s="29" t="str">
        <f t="shared" si="4"/>
        <v/>
      </c>
      <c r="U11" s="29" t="str">
        <f t="shared" si="5"/>
        <v/>
      </c>
    </row>
    <row r="12" spans="1:21" ht="16.5" x14ac:dyDescent="0.15">
      <c r="A12" s="30" t="s">
        <v>360</v>
      </c>
      <c r="B12" s="30" t="b">
        <f t="shared" si="10"/>
        <v>0</v>
      </c>
      <c r="C12" s="30">
        <v>5</v>
      </c>
      <c r="D12" s="27" t="b">
        <v>0</v>
      </c>
      <c r="E12" s="31" t="b">
        <v>0</v>
      </c>
      <c r="F12" s="31" t="b">
        <v>0</v>
      </c>
      <c r="G12" s="32" t="b">
        <v>0</v>
      </c>
      <c r="H12" s="32" t="b">
        <v>0</v>
      </c>
      <c r="I12" s="32" t="b">
        <v>0</v>
      </c>
      <c r="J12" s="32" t="b">
        <v>1</v>
      </c>
      <c r="K12" s="32" t="b">
        <v>0</v>
      </c>
      <c r="L12" s="32" t="b">
        <v>0</v>
      </c>
      <c r="M12" s="32" t="b">
        <v>0</v>
      </c>
      <c r="N12" s="32">
        <f t="shared" ref="N12:P12" ca="1" si="15">INDIRECT("'⑤Ⅱ_就労のための基本的事項（評価用）'!G"&amp;29+((ROW(A10)-1)*31)+((COLUMN(A10)-1)*4)+IF(ROW(A10)&gt;41,14,IF(ROW(A10)&gt;35,12,IF(ROW(A10)&gt;29,8,IF(ROW(A10)&gt;21,6,IF(ROW(A10)&gt;3,2,0))))))</f>
        <v>0</v>
      </c>
      <c r="O12" s="32">
        <f t="shared" ca="1" si="15"/>
        <v>0</v>
      </c>
      <c r="P12" s="32">
        <f t="shared" ca="1" si="15"/>
        <v>0</v>
      </c>
      <c r="Q12" s="33" t="s">
        <v>170</v>
      </c>
      <c r="R12" s="34" t="str">
        <f t="shared" si="2"/>
        <v/>
      </c>
      <c r="S12" s="34" t="str">
        <f t="shared" si="3"/>
        <v/>
      </c>
      <c r="T12" s="34" t="str">
        <f t="shared" si="4"/>
        <v/>
      </c>
      <c r="U12" s="34" t="str">
        <f t="shared" si="5"/>
        <v/>
      </c>
    </row>
    <row r="13" spans="1:21" ht="16.5" x14ac:dyDescent="0.15">
      <c r="A13" s="70" t="s">
        <v>481</v>
      </c>
      <c r="B13" s="35" t="b">
        <f t="shared" si="10"/>
        <v>0</v>
      </c>
      <c r="C13" s="70">
        <v>0</v>
      </c>
      <c r="D13" s="27" t="b">
        <v>0</v>
      </c>
      <c r="E13" s="71" t="b">
        <v>0</v>
      </c>
      <c r="F13" s="71" t="b">
        <v>1</v>
      </c>
      <c r="G13" s="71" t="b">
        <v>0</v>
      </c>
      <c r="H13" s="71" t="b">
        <v>0</v>
      </c>
      <c r="I13" s="71" t="b">
        <v>0</v>
      </c>
      <c r="J13" s="71" t="b">
        <v>0</v>
      </c>
      <c r="K13" s="71" t="b">
        <v>0</v>
      </c>
      <c r="L13" s="71" t="b">
        <v>0</v>
      </c>
      <c r="M13" s="71" t="b">
        <v>0</v>
      </c>
      <c r="N13" s="71">
        <f t="shared" ref="N13:P13" ca="1" si="16">INDIRECT("'⑤Ⅱ_就労のための基本的事項（評価用）'!G"&amp;29+((ROW(A11)-1)*31)+((COLUMN(A11)-1)*4)+IF(ROW(A11)&gt;41,14,IF(ROW(A11)&gt;35,12,IF(ROW(A11)&gt;29,8,IF(ROW(A11)&gt;21,6,IF(ROW(A11)&gt;3,2,0))))))</f>
        <v>0</v>
      </c>
      <c r="O13" s="71">
        <f t="shared" ca="1" si="16"/>
        <v>0</v>
      </c>
      <c r="P13" s="71">
        <f t="shared" ca="1" si="16"/>
        <v>0</v>
      </c>
      <c r="Q13" s="28" t="s">
        <v>43</v>
      </c>
      <c r="R13" s="29" t="str">
        <f t="shared" si="2"/>
        <v/>
      </c>
      <c r="S13" s="29" t="str">
        <f t="shared" si="3"/>
        <v/>
      </c>
      <c r="T13" s="29" t="str">
        <f t="shared" si="4"/>
        <v/>
      </c>
      <c r="U13" s="29" t="str">
        <f t="shared" si="5"/>
        <v/>
      </c>
    </row>
    <row r="14" spans="1:21" ht="16.5" x14ac:dyDescent="0.15">
      <c r="A14" s="30" t="s">
        <v>361</v>
      </c>
      <c r="B14" s="30" t="b">
        <f t="shared" si="10"/>
        <v>0</v>
      </c>
      <c r="C14" s="30" t="b">
        <v>0</v>
      </c>
      <c r="D14" s="27" t="b">
        <v>0</v>
      </c>
      <c r="E14" s="31" t="b">
        <v>0</v>
      </c>
      <c r="F14" s="31" t="b">
        <v>0</v>
      </c>
      <c r="G14" s="32" t="b">
        <v>0</v>
      </c>
      <c r="H14" s="32" t="b">
        <v>0</v>
      </c>
      <c r="I14" s="32" t="b">
        <v>0</v>
      </c>
      <c r="J14" s="32" t="b">
        <v>0</v>
      </c>
      <c r="K14" s="32" t="b">
        <v>0</v>
      </c>
      <c r="L14" s="32" t="b">
        <v>0</v>
      </c>
      <c r="M14" s="32" t="b">
        <v>0</v>
      </c>
      <c r="N14" s="32">
        <f t="shared" ref="N14:P14" ca="1" si="17">INDIRECT("'⑤Ⅱ_就労のための基本的事項（評価用）'!G"&amp;29+((ROW(A12)-1)*31)+((COLUMN(A12)-1)*4)+IF(ROW(A12)&gt;41,14,IF(ROW(A12)&gt;35,12,IF(ROW(A12)&gt;29,8,IF(ROW(A12)&gt;21,6,IF(ROW(A12)&gt;3,2,0))))))</f>
        <v>0</v>
      </c>
      <c r="O14" s="32">
        <f t="shared" ca="1" si="17"/>
        <v>0</v>
      </c>
      <c r="P14" s="32">
        <f t="shared" ca="1" si="17"/>
        <v>0</v>
      </c>
      <c r="Q14" s="33" t="s">
        <v>60</v>
      </c>
      <c r="R14" s="34" t="str">
        <f t="shared" si="2"/>
        <v/>
      </c>
      <c r="S14" s="34" t="str">
        <f t="shared" si="3"/>
        <v/>
      </c>
      <c r="T14" s="34" t="str">
        <f t="shared" si="4"/>
        <v/>
      </c>
      <c r="U14" s="34" t="str">
        <f t="shared" si="5"/>
        <v/>
      </c>
    </row>
    <row r="15" spans="1:21" ht="16.5" x14ac:dyDescent="0.15">
      <c r="A15" s="70" t="s">
        <v>482</v>
      </c>
      <c r="B15" s="35" t="b">
        <f t="shared" si="10"/>
        <v>0</v>
      </c>
      <c r="C15" s="70" t="b">
        <v>0</v>
      </c>
      <c r="D15" s="27" t="b">
        <v>0</v>
      </c>
      <c r="E15" s="71" t="b">
        <v>0</v>
      </c>
      <c r="F15" s="71" t="b">
        <v>0</v>
      </c>
      <c r="G15" s="71" t="b">
        <v>0</v>
      </c>
      <c r="H15" s="71" t="b">
        <v>0</v>
      </c>
      <c r="I15" s="71" t="b">
        <v>0</v>
      </c>
      <c r="J15" s="71" t="b">
        <v>0</v>
      </c>
      <c r="K15" s="71" t="b">
        <v>0</v>
      </c>
      <c r="L15" s="71" t="b">
        <v>0</v>
      </c>
      <c r="M15" s="71" t="b">
        <v>0</v>
      </c>
      <c r="N15" s="71">
        <f t="shared" ref="N15:P15" ca="1" si="18">INDIRECT("'⑤Ⅱ_就労のための基本的事項（評価用）'!G"&amp;29+((ROW(A13)-1)*31)+((COLUMN(A13)-1)*4)+IF(ROW(A13)&gt;41,14,IF(ROW(A13)&gt;35,12,IF(ROW(A13)&gt;29,8,IF(ROW(A13)&gt;21,6,IF(ROW(A13)&gt;3,2,0))))))</f>
        <v>0</v>
      </c>
      <c r="O15" s="71">
        <f t="shared" ca="1" si="18"/>
        <v>0</v>
      </c>
      <c r="P15" s="71">
        <f t="shared" ca="1" si="18"/>
        <v>0</v>
      </c>
      <c r="Q15" s="28" t="s">
        <v>211</v>
      </c>
      <c r="R15" s="29" t="str">
        <f t="shared" si="2"/>
        <v/>
      </c>
      <c r="S15" s="29" t="str">
        <f t="shared" si="3"/>
        <v/>
      </c>
      <c r="T15" s="29" t="str">
        <f t="shared" si="4"/>
        <v/>
      </c>
      <c r="U15" s="29" t="str">
        <f t="shared" si="5"/>
        <v/>
      </c>
    </row>
    <row r="16" spans="1:21" ht="16.5" x14ac:dyDescent="0.15">
      <c r="A16" s="30" t="s">
        <v>362</v>
      </c>
      <c r="B16" s="30" t="b">
        <f t="shared" si="10"/>
        <v>0</v>
      </c>
      <c r="C16" s="30" t="b">
        <v>0</v>
      </c>
      <c r="D16" s="27" t="b">
        <v>0</v>
      </c>
      <c r="E16" s="31" t="b">
        <v>0</v>
      </c>
      <c r="F16" s="31" t="b">
        <v>0</v>
      </c>
      <c r="G16" s="32" t="b">
        <v>0</v>
      </c>
      <c r="H16" s="32" t="b">
        <v>0</v>
      </c>
      <c r="I16" s="32" t="b">
        <v>0</v>
      </c>
      <c r="J16" s="32" t="b">
        <v>0</v>
      </c>
      <c r="K16" s="32" t="b">
        <v>0</v>
      </c>
      <c r="L16" s="32" t="b">
        <v>0</v>
      </c>
      <c r="M16" s="32" t="b">
        <v>0</v>
      </c>
      <c r="N16" s="32">
        <f t="shared" ref="N16:P16" ca="1" si="19">INDIRECT("'⑤Ⅱ_就労のための基本的事項（評価用）'!G"&amp;29+((ROW(A14)-1)*31)+((COLUMN(A14)-1)*4)+IF(ROW(A14)&gt;41,14,IF(ROW(A14)&gt;35,12,IF(ROW(A14)&gt;29,8,IF(ROW(A14)&gt;21,6,IF(ROW(A14)&gt;3,2,0))))))</f>
        <v>0</v>
      </c>
      <c r="O16" s="32">
        <f t="shared" ca="1" si="19"/>
        <v>0</v>
      </c>
      <c r="P16" s="32">
        <f t="shared" ca="1" si="19"/>
        <v>0</v>
      </c>
      <c r="Q16" s="33" t="s">
        <v>44</v>
      </c>
      <c r="R16" s="34" t="str">
        <f t="shared" si="2"/>
        <v/>
      </c>
      <c r="S16" s="34" t="str">
        <f t="shared" si="3"/>
        <v/>
      </c>
      <c r="T16" s="34" t="str">
        <f t="shared" si="4"/>
        <v/>
      </c>
      <c r="U16" s="34" t="str">
        <f t="shared" si="5"/>
        <v/>
      </c>
    </row>
    <row r="17" spans="1:21" ht="16.5" x14ac:dyDescent="0.15">
      <c r="A17" s="70" t="s">
        <v>483</v>
      </c>
      <c r="B17" s="35" t="b">
        <f t="shared" si="10"/>
        <v>0</v>
      </c>
      <c r="C17" s="70" t="b">
        <v>0</v>
      </c>
      <c r="D17" s="27" t="b">
        <v>0</v>
      </c>
      <c r="E17" s="71" t="b">
        <v>0</v>
      </c>
      <c r="F17" s="71" t="b">
        <v>0</v>
      </c>
      <c r="G17" s="71" t="b">
        <v>0</v>
      </c>
      <c r="H17" s="71" t="b">
        <v>0</v>
      </c>
      <c r="I17" s="71" t="b">
        <v>1</v>
      </c>
      <c r="J17" s="71" t="b">
        <v>0</v>
      </c>
      <c r="K17" s="71" t="b">
        <v>0</v>
      </c>
      <c r="L17" s="71" t="b">
        <v>0</v>
      </c>
      <c r="M17" s="71" t="b">
        <v>0</v>
      </c>
      <c r="N17" s="71">
        <f t="shared" ref="N17:P17" ca="1" si="20">INDIRECT("'⑤Ⅱ_就労のための基本的事項（評価用）'!G"&amp;29+((ROW(A15)-1)*31)+((COLUMN(A15)-1)*4)+IF(ROW(A15)&gt;41,14,IF(ROW(A15)&gt;35,12,IF(ROW(A15)&gt;29,8,IF(ROW(A15)&gt;21,6,IF(ROW(A15)&gt;3,2,0))))))</f>
        <v>0</v>
      </c>
      <c r="O17" s="71">
        <f t="shared" ca="1" si="20"/>
        <v>0</v>
      </c>
      <c r="P17" s="71">
        <f t="shared" ca="1" si="20"/>
        <v>0</v>
      </c>
      <c r="Q17" s="28" t="s">
        <v>45</v>
      </c>
      <c r="R17" s="29" t="str">
        <f t="shared" si="2"/>
        <v/>
      </c>
      <c r="S17" s="29" t="str">
        <f t="shared" si="3"/>
        <v/>
      </c>
      <c r="T17" s="29" t="str">
        <f t="shared" si="4"/>
        <v/>
      </c>
      <c r="U17" s="29" t="str">
        <f t="shared" si="5"/>
        <v/>
      </c>
    </row>
    <row r="18" spans="1:21" ht="16.5" x14ac:dyDescent="0.15">
      <c r="A18" s="30" t="s">
        <v>363</v>
      </c>
      <c r="B18" s="30" t="b">
        <f t="shared" si="10"/>
        <v>0</v>
      </c>
      <c r="C18" s="30" t="b">
        <v>0</v>
      </c>
      <c r="D18" s="27" t="b">
        <v>0</v>
      </c>
      <c r="E18" s="31" t="b">
        <v>0</v>
      </c>
      <c r="F18" s="31" t="b">
        <v>0</v>
      </c>
      <c r="G18" s="32" t="b">
        <v>0</v>
      </c>
      <c r="H18" s="32" t="b">
        <v>0</v>
      </c>
      <c r="I18" s="32" t="b">
        <v>0</v>
      </c>
      <c r="J18" s="32" t="b">
        <v>0</v>
      </c>
      <c r="K18" s="32" t="b">
        <v>0</v>
      </c>
      <c r="L18" s="32" t="b">
        <v>1</v>
      </c>
      <c r="M18" s="32" t="b">
        <v>0</v>
      </c>
      <c r="N18" s="32">
        <f t="shared" ref="N18:P18" ca="1" si="21">INDIRECT("'⑤Ⅱ_就労のための基本的事項（評価用）'!G"&amp;29+((ROW(A16)-1)*31)+((COLUMN(A16)-1)*4)+IF(ROW(A16)&gt;41,14,IF(ROW(A16)&gt;35,12,IF(ROW(A16)&gt;29,8,IF(ROW(A16)&gt;21,6,IF(ROW(A16)&gt;3,2,0))))))</f>
        <v>0</v>
      </c>
      <c r="O18" s="32">
        <f t="shared" ca="1" si="21"/>
        <v>0</v>
      </c>
      <c r="P18" s="32">
        <f t="shared" ca="1" si="21"/>
        <v>0</v>
      </c>
      <c r="Q18" s="33" t="s">
        <v>165</v>
      </c>
      <c r="R18" s="34" t="str">
        <f t="shared" si="2"/>
        <v/>
      </c>
      <c r="S18" s="34" t="str">
        <f t="shared" si="3"/>
        <v/>
      </c>
      <c r="T18" s="34" t="str">
        <f t="shared" si="4"/>
        <v/>
      </c>
      <c r="U18" s="34" t="str">
        <f t="shared" si="5"/>
        <v/>
      </c>
    </row>
    <row r="19" spans="1:21" ht="16.5" x14ac:dyDescent="0.15">
      <c r="A19" s="70" t="s">
        <v>484</v>
      </c>
      <c r="B19" s="35" t="b">
        <f t="shared" si="10"/>
        <v>0</v>
      </c>
      <c r="C19" s="70" t="b">
        <v>1</v>
      </c>
      <c r="D19" s="27" t="b">
        <v>0</v>
      </c>
      <c r="E19" s="71" t="b">
        <v>0</v>
      </c>
      <c r="F19" s="71" t="b">
        <v>0</v>
      </c>
      <c r="G19" s="71" t="b">
        <v>0</v>
      </c>
      <c r="H19" s="71" t="b">
        <v>0</v>
      </c>
      <c r="I19" s="71" t="b">
        <v>0</v>
      </c>
      <c r="J19" s="71" t="b">
        <v>0</v>
      </c>
      <c r="K19" s="71" t="b">
        <v>0</v>
      </c>
      <c r="L19" s="71" t="b">
        <v>0</v>
      </c>
      <c r="M19" s="71" t="b">
        <v>0</v>
      </c>
      <c r="N19" s="71">
        <f t="shared" ref="N19:P19" ca="1" si="22">INDIRECT("'⑤Ⅱ_就労のための基本的事項（評価用）'!G"&amp;29+((ROW(A17)-1)*31)+((COLUMN(A17)-1)*4)+IF(ROW(A17)&gt;41,14,IF(ROW(A17)&gt;35,12,IF(ROW(A17)&gt;29,8,IF(ROW(A17)&gt;21,6,IF(ROW(A17)&gt;3,2,0))))))</f>
        <v>0</v>
      </c>
      <c r="O19" s="71">
        <f t="shared" ca="1" si="22"/>
        <v>0</v>
      </c>
      <c r="P19" s="71">
        <f t="shared" ca="1" si="22"/>
        <v>0</v>
      </c>
      <c r="Q19" s="28" t="s">
        <v>46</v>
      </c>
      <c r="R19" s="29" t="str">
        <f t="shared" si="2"/>
        <v/>
      </c>
      <c r="S19" s="29" t="str">
        <f t="shared" si="3"/>
        <v/>
      </c>
      <c r="T19" s="29" t="str">
        <f t="shared" si="4"/>
        <v/>
      </c>
      <c r="U19" s="29" t="str">
        <f t="shared" si="5"/>
        <v/>
      </c>
    </row>
    <row r="20" spans="1:21" ht="16.5" x14ac:dyDescent="0.15">
      <c r="A20" s="30" t="s">
        <v>364</v>
      </c>
      <c r="B20" s="30" t="b">
        <f t="shared" si="10"/>
        <v>0</v>
      </c>
      <c r="C20" s="30" t="b">
        <v>0</v>
      </c>
      <c r="D20" s="27" t="b">
        <v>0</v>
      </c>
      <c r="E20" s="31" t="b">
        <v>0</v>
      </c>
      <c r="F20" s="31" t="b">
        <v>0</v>
      </c>
      <c r="G20" s="32" t="b">
        <v>0</v>
      </c>
      <c r="H20" s="32" t="b">
        <v>0</v>
      </c>
      <c r="I20" s="32" t="b">
        <v>0</v>
      </c>
      <c r="J20" s="32" t="b">
        <v>1</v>
      </c>
      <c r="K20" s="32" t="b">
        <v>0</v>
      </c>
      <c r="L20" s="32" t="b">
        <v>0</v>
      </c>
      <c r="M20" s="32" t="b">
        <v>0</v>
      </c>
      <c r="N20" s="32">
        <f t="shared" ref="N20:P20" ca="1" si="23">INDIRECT("'⑤Ⅱ_就労のための基本的事項（評価用）'!G"&amp;29+((ROW(A18)-1)*31)+((COLUMN(A18)-1)*4)+IF(ROW(A18)&gt;41,14,IF(ROW(A18)&gt;35,12,IF(ROW(A18)&gt;29,8,IF(ROW(A18)&gt;21,6,IF(ROW(A18)&gt;3,2,0))))))</f>
        <v>0</v>
      </c>
      <c r="O20" s="32">
        <f t="shared" ca="1" si="23"/>
        <v>0</v>
      </c>
      <c r="P20" s="32">
        <f t="shared" ca="1" si="23"/>
        <v>0</v>
      </c>
      <c r="Q20" s="33" t="s">
        <v>47</v>
      </c>
      <c r="R20" s="34" t="str">
        <f t="shared" si="2"/>
        <v/>
      </c>
      <c r="S20" s="34" t="str">
        <f t="shared" si="3"/>
        <v/>
      </c>
      <c r="T20" s="34" t="str">
        <f t="shared" si="4"/>
        <v/>
      </c>
      <c r="U20" s="34" t="str">
        <f t="shared" si="5"/>
        <v/>
      </c>
    </row>
    <row r="21" spans="1:21" ht="16.5" x14ac:dyDescent="0.15">
      <c r="A21" s="70" t="s">
        <v>485</v>
      </c>
      <c r="B21" s="35" t="b">
        <f t="shared" si="10"/>
        <v>1</v>
      </c>
      <c r="C21" s="70">
        <v>0</v>
      </c>
      <c r="D21" s="27" t="b">
        <v>1</v>
      </c>
      <c r="E21" s="71" t="b">
        <v>1</v>
      </c>
      <c r="F21" s="71" t="b">
        <v>0</v>
      </c>
      <c r="G21" s="71" t="b">
        <v>0</v>
      </c>
      <c r="H21" s="71" t="b">
        <v>0</v>
      </c>
      <c r="I21" s="71" t="b">
        <v>1</v>
      </c>
      <c r="J21" s="71" t="b">
        <v>0</v>
      </c>
      <c r="K21" s="71" t="b">
        <v>1</v>
      </c>
      <c r="L21" s="71" t="b">
        <v>0</v>
      </c>
      <c r="M21" s="71" t="b">
        <v>1</v>
      </c>
      <c r="N21" s="71">
        <f t="shared" ref="N21:P21" ca="1" si="24">INDIRECT("'⑤Ⅱ_就労のための基本的事項（評価用）'!G"&amp;29+((ROW(A19)-1)*31)+((COLUMN(A19)-1)*4)+IF(ROW(A19)&gt;41,14,IF(ROW(A19)&gt;35,12,IF(ROW(A19)&gt;29,8,IF(ROW(A19)&gt;21,6,IF(ROW(A19)&gt;3,2,0))))))</f>
        <v>0</v>
      </c>
      <c r="O21" s="71">
        <f t="shared" ca="1" si="24"/>
        <v>0</v>
      </c>
      <c r="P21" s="71">
        <f t="shared" ca="1" si="24"/>
        <v>0</v>
      </c>
      <c r="Q21" s="28" t="s">
        <v>56</v>
      </c>
      <c r="R21" s="29">
        <f t="shared" si="2"/>
        <v>0</v>
      </c>
      <c r="S21" s="29">
        <f t="shared" si="3"/>
        <v>0</v>
      </c>
      <c r="T21" s="29">
        <f t="shared" si="4"/>
        <v>0</v>
      </c>
      <c r="U21" s="29" t="str">
        <f t="shared" si="5"/>
        <v>持続力</v>
      </c>
    </row>
    <row r="22" spans="1:21" ht="16.5" x14ac:dyDescent="0.15">
      <c r="A22" s="30" t="s">
        <v>365</v>
      </c>
      <c r="B22" s="30" t="b">
        <f t="shared" si="10"/>
        <v>0</v>
      </c>
      <c r="C22" s="30">
        <v>5</v>
      </c>
      <c r="D22" s="27" t="b">
        <v>0</v>
      </c>
      <c r="E22" s="31" t="b">
        <v>0</v>
      </c>
      <c r="F22" s="31" t="b">
        <v>0</v>
      </c>
      <c r="G22" s="32" t="b">
        <v>0</v>
      </c>
      <c r="H22" s="32" t="b">
        <v>0</v>
      </c>
      <c r="I22" s="32" t="b">
        <v>0</v>
      </c>
      <c r="J22" s="32" t="b">
        <v>1</v>
      </c>
      <c r="K22" s="32" t="b">
        <v>0</v>
      </c>
      <c r="L22" s="32" t="b">
        <v>0</v>
      </c>
      <c r="M22" s="32" t="b">
        <v>0</v>
      </c>
      <c r="N22" s="32">
        <f t="shared" ref="N22:P22" ca="1" si="25">INDIRECT("'⑤Ⅱ_就労のための基本的事項（評価用）'!G"&amp;29+((ROW(A20)-1)*31)+((COLUMN(A20)-1)*4)+IF(ROW(A20)&gt;41,14,IF(ROW(A20)&gt;35,12,IF(ROW(A20)&gt;29,8,IF(ROW(A20)&gt;21,6,IF(ROW(A20)&gt;3,2,0))))))</f>
        <v>0</v>
      </c>
      <c r="O22" s="32">
        <f t="shared" ca="1" si="25"/>
        <v>0</v>
      </c>
      <c r="P22" s="32">
        <f t="shared" ca="1" si="25"/>
        <v>0</v>
      </c>
      <c r="Q22" s="33" t="s">
        <v>48</v>
      </c>
      <c r="R22" s="34" t="str">
        <f t="shared" si="2"/>
        <v/>
      </c>
      <c r="S22" s="34" t="str">
        <f t="shared" si="3"/>
        <v/>
      </c>
      <c r="T22" s="34" t="str">
        <f t="shared" si="4"/>
        <v/>
      </c>
      <c r="U22" s="34" t="str">
        <f t="shared" si="5"/>
        <v/>
      </c>
    </row>
    <row r="23" spans="1:21" ht="16.5" x14ac:dyDescent="0.15">
      <c r="A23" s="70" t="s">
        <v>486</v>
      </c>
      <c r="B23" s="35" t="b">
        <f t="shared" si="10"/>
        <v>0</v>
      </c>
      <c r="C23" s="70" t="b">
        <v>0</v>
      </c>
      <c r="D23" s="27" t="b">
        <v>0</v>
      </c>
      <c r="E23" s="71" t="b">
        <v>0</v>
      </c>
      <c r="F23" s="71" t="b">
        <v>0</v>
      </c>
      <c r="G23" s="71" t="b">
        <v>0</v>
      </c>
      <c r="H23" s="71" t="b">
        <v>0</v>
      </c>
      <c r="I23" s="71" t="b">
        <v>0</v>
      </c>
      <c r="J23" s="71" t="b">
        <v>0</v>
      </c>
      <c r="K23" s="71" t="b">
        <v>0</v>
      </c>
      <c r="L23" s="71" t="b">
        <v>0</v>
      </c>
      <c r="M23" s="71" t="b">
        <v>0</v>
      </c>
      <c r="N23" s="71">
        <f t="shared" ref="N23:P23" ca="1" si="26">INDIRECT("'⑤Ⅱ_就労のための基本的事項（評価用）'!G"&amp;29+((ROW(A21)-1)*31)+((COLUMN(A21)-1)*4)+IF(ROW(A21)&gt;41,14,IF(ROW(A21)&gt;35,12,IF(ROW(A21)&gt;29,8,IF(ROW(A21)&gt;21,6,IF(ROW(A21)&gt;3,2,0))))))</f>
        <v>0</v>
      </c>
      <c r="O23" s="71">
        <f t="shared" ca="1" si="26"/>
        <v>0</v>
      </c>
      <c r="P23" s="71">
        <f t="shared" ca="1" si="26"/>
        <v>0</v>
      </c>
      <c r="Q23" s="28" t="s">
        <v>66</v>
      </c>
      <c r="R23" s="29" t="str">
        <f t="shared" si="2"/>
        <v/>
      </c>
      <c r="S23" s="29" t="str">
        <f t="shared" si="3"/>
        <v/>
      </c>
      <c r="T23" s="29" t="str">
        <f t="shared" si="4"/>
        <v/>
      </c>
      <c r="U23" s="29" t="str">
        <f t="shared" si="5"/>
        <v/>
      </c>
    </row>
    <row r="24" spans="1:21" ht="16.5" x14ac:dyDescent="0.15">
      <c r="A24" s="30" t="s">
        <v>464</v>
      </c>
      <c r="B24" s="30" t="b">
        <f t="shared" si="10"/>
        <v>0</v>
      </c>
      <c r="C24" s="30">
        <v>0</v>
      </c>
      <c r="D24" s="27" t="b">
        <v>0</v>
      </c>
      <c r="E24" s="31" t="b">
        <v>0</v>
      </c>
      <c r="F24" s="31" t="b">
        <v>0</v>
      </c>
      <c r="G24" s="32" t="b">
        <v>0</v>
      </c>
      <c r="H24" s="32" t="b">
        <v>0</v>
      </c>
      <c r="I24" s="32" t="b">
        <v>0</v>
      </c>
      <c r="J24" s="32" t="b">
        <v>0</v>
      </c>
      <c r="K24" s="32" t="b">
        <v>0</v>
      </c>
      <c r="L24" s="32" t="b">
        <v>0</v>
      </c>
      <c r="M24" s="32" t="b">
        <v>0</v>
      </c>
      <c r="N24" s="32">
        <f t="shared" ref="N24:P24" ca="1" si="27">INDIRECT("'⑤Ⅱ_就労のための基本的事項（評価用）'!G"&amp;29+((ROW(A22)-1)*31)+((COLUMN(A22)-1)*4)+IF(ROW(A22)&gt;41,14,IF(ROW(A22)&gt;35,12,IF(ROW(A22)&gt;29,8,IF(ROW(A22)&gt;21,6,IF(ROW(A22)&gt;3,2,0))))))</f>
        <v>0</v>
      </c>
      <c r="O24" s="32">
        <f t="shared" ca="1" si="27"/>
        <v>0</v>
      </c>
      <c r="P24" s="32">
        <f t="shared" ca="1" si="27"/>
        <v>0</v>
      </c>
      <c r="Q24" s="33" t="s">
        <v>171</v>
      </c>
      <c r="R24" s="34" t="str">
        <f t="shared" si="2"/>
        <v/>
      </c>
      <c r="S24" s="34" t="str">
        <f t="shared" si="3"/>
        <v/>
      </c>
      <c r="T24" s="34" t="str">
        <f t="shared" si="4"/>
        <v/>
      </c>
      <c r="U24" s="34" t="str">
        <f t="shared" si="5"/>
        <v/>
      </c>
    </row>
    <row r="25" spans="1:21" ht="16.5" x14ac:dyDescent="0.15">
      <c r="A25" s="70" t="s">
        <v>465</v>
      </c>
      <c r="B25" s="35" t="b">
        <f t="shared" si="10"/>
        <v>0</v>
      </c>
      <c r="C25" s="70" t="b">
        <v>0</v>
      </c>
      <c r="D25" s="27" t="b">
        <v>0</v>
      </c>
      <c r="E25" s="71" t="b">
        <v>0</v>
      </c>
      <c r="F25" s="71" t="b">
        <v>0</v>
      </c>
      <c r="G25" s="71" t="b">
        <v>1</v>
      </c>
      <c r="H25" s="71" t="b">
        <v>1</v>
      </c>
      <c r="I25" s="71" t="b">
        <v>0</v>
      </c>
      <c r="J25" s="71" t="b">
        <v>0</v>
      </c>
      <c r="K25" s="71" t="b">
        <v>0</v>
      </c>
      <c r="L25" s="71" t="b">
        <v>0</v>
      </c>
      <c r="M25" s="71" t="b">
        <v>0</v>
      </c>
      <c r="N25" s="71">
        <f t="shared" ref="N25:P25" ca="1" si="28">INDIRECT("'⑤Ⅱ_就労のための基本的事項（評価用）'!G"&amp;29+((ROW(A23)-1)*31)+((COLUMN(A23)-1)*4)+IF(ROW(A23)&gt;41,14,IF(ROW(A23)&gt;35,12,IF(ROW(A23)&gt;29,8,IF(ROW(A23)&gt;21,6,IF(ROW(A23)&gt;3,2,0))))))</f>
        <v>0</v>
      </c>
      <c r="O25" s="71">
        <f t="shared" ca="1" si="28"/>
        <v>0</v>
      </c>
      <c r="P25" s="71">
        <f t="shared" ca="1" si="28"/>
        <v>0</v>
      </c>
      <c r="Q25" s="28" t="s">
        <v>55</v>
      </c>
      <c r="R25" s="29" t="str">
        <f t="shared" si="2"/>
        <v/>
      </c>
      <c r="S25" s="29" t="str">
        <f t="shared" si="3"/>
        <v/>
      </c>
      <c r="T25" s="29" t="str">
        <f t="shared" si="4"/>
        <v/>
      </c>
      <c r="U25" s="29" t="str">
        <f t="shared" si="5"/>
        <v/>
      </c>
    </row>
    <row r="26" spans="1:21" ht="16.5" x14ac:dyDescent="0.15">
      <c r="A26" s="30" t="s">
        <v>466</v>
      </c>
      <c r="B26" s="30" t="b">
        <f t="shared" si="10"/>
        <v>0</v>
      </c>
      <c r="C26" s="30" t="b">
        <v>0</v>
      </c>
      <c r="D26" s="27" t="b">
        <v>0</v>
      </c>
      <c r="E26" s="31" t="b">
        <v>0</v>
      </c>
      <c r="F26" s="31" t="b">
        <v>0</v>
      </c>
      <c r="G26" s="32" t="b">
        <v>0</v>
      </c>
      <c r="H26" s="32" t="b">
        <v>0</v>
      </c>
      <c r="I26" s="32" t="b">
        <v>0</v>
      </c>
      <c r="J26" s="32" t="b">
        <v>0</v>
      </c>
      <c r="K26" s="32" t="b">
        <v>0</v>
      </c>
      <c r="L26" s="32" t="b">
        <v>0</v>
      </c>
      <c r="M26" s="32" t="b">
        <v>0</v>
      </c>
      <c r="N26" s="32">
        <f t="shared" ref="N26:P26" ca="1" si="29">INDIRECT("'⑤Ⅱ_就労のための基本的事項（評価用）'!G"&amp;29+((ROW(A24)-1)*31)+((COLUMN(A24)-1)*4)+IF(ROW(A24)&gt;41,14,IF(ROW(A24)&gt;35,12,IF(ROW(A24)&gt;29,8,IF(ROW(A24)&gt;21,6,IF(ROW(A24)&gt;3,2,0))))))</f>
        <v>0</v>
      </c>
      <c r="O26" s="32">
        <f t="shared" ca="1" si="29"/>
        <v>0</v>
      </c>
      <c r="P26" s="32">
        <f t="shared" ca="1" si="29"/>
        <v>0</v>
      </c>
      <c r="Q26" s="33" t="s">
        <v>50</v>
      </c>
      <c r="R26" s="34" t="str">
        <f t="shared" si="2"/>
        <v/>
      </c>
      <c r="S26" s="34" t="str">
        <f t="shared" si="3"/>
        <v/>
      </c>
      <c r="T26" s="34" t="str">
        <f t="shared" si="4"/>
        <v/>
      </c>
      <c r="U26" s="34" t="str">
        <f t="shared" si="5"/>
        <v/>
      </c>
    </row>
    <row r="27" spans="1:21" ht="16.5" x14ac:dyDescent="0.15">
      <c r="A27" s="70" t="s">
        <v>467</v>
      </c>
      <c r="B27" s="35" t="b">
        <f t="shared" si="10"/>
        <v>0</v>
      </c>
      <c r="C27" s="70" t="b">
        <v>0</v>
      </c>
      <c r="D27" s="27" t="b">
        <v>0</v>
      </c>
      <c r="E27" s="71" t="b">
        <v>0</v>
      </c>
      <c r="F27" s="71" t="b">
        <v>0</v>
      </c>
      <c r="G27" s="71" t="b">
        <v>0</v>
      </c>
      <c r="H27" s="71" t="b">
        <v>0</v>
      </c>
      <c r="I27" s="71" t="b">
        <v>0</v>
      </c>
      <c r="J27" s="71" t="b">
        <v>0</v>
      </c>
      <c r="K27" s="71" t="b">
        <v>0</v>
      </c>
      <c r="L27" s="71" t="b">
        <v>0</v>
      </c>
      <c r="M27" s="71" t="b">
        <v>0</v>
      </c>
      <c r="N27" s="71">
        <f t="shared" ref="N27:P27" ca="1" si="30">INDIRECT("'⑤Ⅱ_就労のための基本的事項（評価用）'!G"&amp;29+((ROW(A25)-1)*31)+((COLUMN(A25)-1)*4)+IF(ROW(A25)&gt;41,14,IF(ROW(A25)&gt;35,12,IF(ROW(A25)&gt;29,8,IF(ROW(A25)&gt;21,6,IF(ROW(A25)&gt;3,2,0))))))</f>
        <v>0</v>
      </c>
      <c r="O27" s="71">
        <f t="shared" ca="1" si="30"/>
        <v>0</v>
      </c>
      <c r="P27" s="71">
        <f t="shared" ca="1" si="30"/>
        <v>0</v>
      </c>
      <c r="Q27" s="28" t="s">
        <v>62</v>
      </c>
      <c r="R27" s="29" t="str">
        <f t="shared" si="2"/>
        <v/>
      </c>
      <c r="S27" s="29" t="str">
        <f t="shared" si="3"/>
        <v/>
      </c>
      <c r="T27" s="29" t="str">
        <f t="shared" si="4"/>
        <v/>
      </c>
      <c r="U27" s="29" t="str">
        <f t="shared" si="5"/>
        <v/>
      </c>
    </row>
    <row r="28" spans="1:21" ht="16.5" x14ac:dyDescent="0.15">
      <c r="A28" s="30" t="s">
        <v>468</v>
      </c>
      <c r="B28" s="30" t="b">
        <f t="shared" si="10"/>
        <v>0</v>
      </c>
      <c r="C28" s="30" t="b">
        <v>0</v>
      </c>
      <c r="D28" s="27" t="b">
        <v>0</v>
      </c>
      <c r="E28" s="31" t="b">
        <v>0</v>
      </c>
      <c r="F28" s="31" t="b">
        <v>0</v>
      </c>
      <c r="G28" s="32" t="b">
        <v>0</v>
      </c>
      <c r="H28" s="32" t="b">
        <v>0</v>
      </c>
      <c r="I28" s="32" t="b">
        <v>0</v>
      </c>
      <c r="J28" s="32" t="b">
        <v>0</v>
      </c>
      <c r="K28" s="32" t="b">
        <v>0</v>
      </c>
      <c r="L28" s="32" t="b">
        <v>0</v>
      </c>
      <c r="M28" s="32" t="b">
        <v>0</v>
      </c>
      <c r="N28" s="32">
        <f t="shared" ref="N28:P28" ca="1" si="31">INDIRECT("'⑤Ⅱ_就労のための基本的事項（評価用）'!G"&amp;29+((ROW(A26)-1)*31)+((COLUMN(A26)-1)*4)+IF(ROW(A26)&gt;41,14,IF(ROW(A26)&gt;35,12,IF(ROW(A26)&gt;29,8,IF(ROW(A26)&gt;21,6,IF(ROW(A26)&gt;3,2,0))))))</f>
        <v>0</v>
      </c>
      <c r="O28" s="32">
        <f t="shared" ca="1" si="31"/>
        <v>0</v>
      </c>
      <c r="P28" s="32">
        <f t="shared" ca="1" si="31"/>
        <v>0</v>
      </c>
      <c r="Q28" s="33" t="s">
        <v>63</v>
      </c>
      <c r="R28" s="34" t="str">
        <f t="shared" si="2"/>
        <v/>
      </c>
      <c r="S28" s="34" t="str">
        <f t="shared" si="3"/>
        <v/>
      </c>
      <c r="T28" s="34" t="str">
        <f t="shared" si="4"/>
        <v/>
      </c>
      <c r="U28" s="34" t="str">
        <f t="shared" si="5"/>
        <v/>
      </c>
    </row>
    <row r="29" spans="1:21" ht="16.5" x14ac:dyDescent="0.15">
      <c r="A29" s="70" t="s">
        <v>469</v>
      </c>
      <c r="B29" s="35" t="b">
        <f t="shared" si="10"/>
        <v>1</v>
      </c>
      <c r="C29" s="70" t="b">
        <v>0</v>
      </c>
      <c r="D29" s="27" t="b">
        <v>1</v>
      </c>
      <c r="E29" s="71" t="b">
        <v>0</v>
      </c>
      <c r="F29" s="71" t="b">
        <v>0</v>
      </c>
      <c r="G29" s="71" t="b">
        <v>0</v>
      </c>
      <c r="H29" s="71" t="b">
        <v>0</v>
      </c>
      <c r="I29" s="71" t="b">
        <v>0</v>
      </c>
      <c r="J29" s="71" t="b">
        <v>0</v>
      </c>
      <c r="K29" s="71" t="b">
        <v>0</v>
      </c>
      <c r="L29" s="71" t="b">
        <v>1</v>
      </c>
      <c r="M29" s="71" t="b">
        <v>0</v>
      </c>
      <c r="N29" s="71">
        <f t="shared" ref="N29:P29" ca="1" si="32">INDIRECT("'⑤Ⅱ_就労のための基本的事項（評価用）'!G"&amp;29+((ROW(A27)-1)*31)+((COLUMN(A27)-1)*4)+IF(ROW(A27)&gt;41,14,IF(ROW(A27)&gt;35,12,IF(ROW(A27)&gt;29,8,IF(ROW(A27)&gt;21,6,IF(ROW(A27)&gt;3,2,0))))))</f>
        <v>0</v>
      </c>
      <c r="O29" s="71">
        <f t="shared" ca="1" si="32"/>
        <v>0</v>
      </c>
      <c r="P29" s="71">
        <f t="shared" ca="1" si="32"/>
        <v>0</v>
      </c>
      <c r="Q29" s="28" t="s">
        <v>65</v>
      </c>
      <c r="R29" s="29">
        <f t="shared" si="2"/>
        <v>0</v>
      </c>
      <c r="S29" s="29">
        <f t="shared" si="3"/>
        <v>0</v>
      </c>
      <c r="T29" s="29">
        <f t="shared" si="4"/>
        <v>0</v>
      </c>
      <c r="U29" s="29" t="str">
        <f t="shared" si="5"/>
        <v>体調管理</v>
      </c>
    </row>
    <row r="30" spans="1:21" ht="16.5" x14ac:dyDescent="0.15">
      <c r="A30" s="30" t="s">
        <v>470</v>
      </c>
      <c r="B30" s="30" t="b">
        <f t="shared" si="10"/>
        <v>0</v>
      </c>
      <c r="C30" s="30" t="b">
        <v>0</v>
      </c>
      <c r="D30" s="27" t="b">
        <v>0</v>
      </c>
      <c r="E30" s="31" t="b">
        <v>0</v>
      </c>
      <c r="F30" s="31" t="b">
        <v>1</v>
      </c>
      <c r="G30" s="32" t="b">
        <v>0</v>
      </c>
      <c r="H30" s="32" t="b">
        <v>0</v>
      </c>
      <c r="I30" s="32" t="b">
        <v>1</v>
      </c>
      <c r="J30" s="32" t="b">
        <v>0</v>
      </c>
      <c r="K30" s="32" t="b">
        <v>0</v>
      </c>
      <c r="L30" s="32" t="b">
        <v>0</v>
      </c>
      <c r="M30" s="32" t="b">
        <v>1</v>
      </c>
      <c r="N30" s="32">
        <f t="shared" ref="N30:P30" ca="1" si="33">INDIRECT("'⑤Ⅱ_就労のための基本的事項（評価用）'!G"&amp;29+((ROW(A28)-1)*31)+((COLUMN(A28)-1)*4)+IF(ROW(A28)&gt;41,14,IF(ROW(A28)&gt;35,12,IF(ROW(A28)&gt;29,8,IF(ROW(A28)&gt;21,6,IF(ROW(A28)&gt;3,2,0))))))</f>
        <v>0</v>
      </c>
      <c r="O30" s="32">
        <f t="shared" ca="1" si="33"/>
        <v>0</v>
      </c>
      <c r="P30" s="32">
        <f t="shared" ca="1" si="33"/>
        <v>0</v>
      </c>
      <c r="Q30" s="33" t="s">
        <v>93</v>
      </c>
      <c r="R30" s="34" t="str">
        <f t="shared" si="2"/>
        <v/>
      </c>
      <c r="S30" s="34" t="str">
        <f t="shared" si="3"/>
        <v/>
      </c>
      <c r="T30" s="34" t="str">
        <f t="shared" si="4"/>
        <v/>
      </c>
      <c r="U30" s="34" t="str">
        <f t="shared" si="5"/>
        <v/>
      </c>
    </row>
    <row r="31" spans="1:21" ht="16.5" x14ac:dyDescent="0.15">
      <c r="A31" s="70" t="s">
        <v>471</v>
      </c>
      <c r="B31" s="35" t="b">
        <f t="shared" si="10"/>
        <v>0</v>
      </c>
      <c r="C31" s="70" t="b">
        <v>0</v>
      </c>
      <c r="D31" s="27" t="b">
        <v>0</v>
      </c>
      <c r="E31" s="71" t="b">
        <v>0</v>
      </c>
      <c r="F31" s="71" t="b">
        <v>0</v>
      </c>
      <c r="G31" s="71" t="b">
        <v>1</v>
      </c>
      <c r="H31" s="71" t="b">
        <v>0</v>
      </c>
      <c r="I31" s="71" t="b">
        <v>0</v>
      </c>
      <c r="J31" s="71" t="b">
        <v>0</v>
      </c>
      <c r="K31" s="71" t="b">
        <v>0</v>
      </c>
      <c r="L31" s="71" t="b">
        <v>0</v>
      </c>
      <c r="M31" s="71" t="b">
        <v>0</v>
      </c>
      <c r="N31" s="71">
        <f t="shared" ref="N31:P31" ca="1" si="34">INDIRECT("'⑤Ⅱ_就労のための基本的事項（評価用）'!G"&amp;29+((ROW(A29)-1)*31)+((COLUMN(A29)-1)*4)+IF(ROW(A29)&gt;41,14,IF(ROW(A29)&gt;35,12,IF(ROW(A29)&gt;29,8,IF(ROW(A29)&gt;21,6,IF(ROW(A29)&gt;3,2,0))))))</f>
        <v>0</v>
      </c>
      <c r="O31" s="71">
        <f t="shared" ca="1" si="34"/>
        <v>0</v>
      </c>
      <c r="P31" s="71">
        <f t="shared" ca="1" si="34"/>
        <v>0</v>
      </c>
      <c r="Q31" s="28" t="s">
        <v>57</v>
      </c>
      <c r="R31" s="29" t="str">
        <f t="shared" si="2"/>
        <v/>
      </c>
      <c r="S31" s="29" t="str">
        <f t="shared" si="3"/>
        <v/>
      </c>
      <c r="T31" s="29" t="str">
        <f t="shared" si="4"/>
        <v/>
      </c>
      <c r="U31" s="29" t="str">
        <f t="shared" si="5"/>
        <v/>
      </c>
    </row>
    <row r="32" spans="1:21" ht="16.5" x14ac:dyDescent="0.15">
      <c r="A32" s="30" t="s">
        <v>366</v>
      </c>
      <c r="B32" s="30" t="b">
        <f t="shared" si="10"/>
        <v>0</v>
      </c>
      <c r="C32" s="30" t="b">
        <v>0</v>
      </c>
      <c r="D32" s="27" t="b">
        <v>0</v>
      </c>
      <c r="E32" s="31" t="b">
        <v>0</v>
      </c>
      <c r="F32" s="31" t="b">
        <v>0</v>
      </c>
      <c r="G32" s="32" t="b">
        <v>0</v>
      </c>
      <c r="H32" s="32" t="b">
        <v>0</v>
      </c>
      <c r="I32" s="32" t="b">
        <v>0</v>
      </c>
      <c r="J32" s="32" t="b">
        <v>0</v>
      </c>
      <c r="K32" s="32" t="b">
        <v>0</v>
      </c>
      <c r="L32" s="32" t="b">
        <v>0</v>
      </c>
      <c r="M32" s="32" t="b">
        <v>0</v>
      </c>
      <c r="N32" s="32">
        <f t="shared" ref="N32:P32" ca="1" si="35">INDIRECT("'⑤Ⅱ_就労のための基本的事項（評価用）'!G"&amp;29+((ROW(A30)-1)*31)+((COLUMN(A30)-1)*4)+IF(ROW(A30)&gt;41,14,IF(ROW(A30)&gt;35,12,IF(ROW(A30)&gt;29,8,IF(ROW(A30)&gt;21,6,IF(ROW(A30)&gt;3,2,0))))))</f>
        <v>0</v>
      </c>
      <c r="O32" s="32">
        <f t="shared" ca="1" si="35"/>
        <v>0</v>
      </c>
      <c r="P32" s="32">
        <f t="shared" ca="1" si="35"/>
        <v>0</v>
      </c>
      <c r="Q32" s="33" t="s">
        <v>51</v>
      </c>
      <c r="R32" s="34" t="str">
        <f t="shared" si="2"/>
        <v/>
      </c>
      <c r="S32" s="34" t="str">
        <f t="shared" si="3"/>
        <v/>
      </c>
      <c r="T32" s="34" t="str">
        <f t="shared" si="4"/>
        <v/>
      </c>
      <c r="U32" s="34" t="str">
        <f t="shared" si="5"/>
        <v/>
      </c>
    </row>
    <row r="33" spans="1:21" ht="16.5" x14ac:dyDescent="0.15">
      <c r="A33" s="70" t="s">
        <v>367</v>
      </c>
      <c r="B33" s="35" t="b">
        <f t="shared" si="10"/>
        <v>0</v>
      </c>
      <c r="C33" s="70" t="b">
        <v>0</v>
      </c>
      <c r="D33" s="27" t="b">
        <v>0</v>
      </c>
      <c r="E33" s="71" t="b">
        <v>0</v>
      </c>
      <c r="F33" s="71" t="b">
        <v>0</v>
      </c>
      <c r="G33" s="71" t="b">
        <v>0</v>
      </c>
      <c r="H33" s="71" t="b">
        <v>0</v>
      </c>
      <c r="I33" s="71" t="b">
        <v>0</v>
      </c>
      <c r="J33" s="71" t="b">
        <v>0</v>
      </c>
      <c r="K33" s="71" t="b">
        <v>0</v>
      </c>
      <c r="L33" s="71" t="b">
        <v>0</v>
      </c>
      <c r="M33" s="71" t="b">
        <v>0</v>
      </c>
      <c r="N33" s="71">
        <f t="shared" ref="N33:P33" ca="1" si="36">INDIRECT("'⑤Ⅱ_就労のための基本的事項（評価用）'!G"&amp;29+((ROW(A31)-1)*31)+((COLUMN(A31)-1)*4)+IF(ROW(A31)&gt;41,14,IF(ROW(A31)&gt;35,12,IF(ROW(A31)&gt;29,8,IF(ROW(A31)&gt;21,6,IF(ROW(A31)&gt;3,2,0))))))</f>
        <v>0</v>
      </c>
      <c r="O33" s="71">
        <f t="shared" ca="1" si="36"/>
        <v>0</v>
      </c>
      <c r="P33" s="71">
        <f t="shared" ca="1" si="36"/>
        <v>0</v>
      </c>
      <c r="Q33" s="28" t="s">
        <v>58</v>
      </c>
      <c r="R33" s="29" t="str">
        <f t="shared" si="2"/>
        <v/>
      </c>
      <c r="S33" s="29" t="str">
        <f t="shared" si="3"/>
        <v/>
      </c>
      <c r="T33" s="29" t="str">
        <f t="shared" si="4"/>
        <v/>
      </c>
      <c r="U33" s="29" t="str">
        <f t="shared" si="5"/>
        <v/>
      </c>
    </row>
    <row r="34" spans="1:21" ht="16.5" x14ac:dyDescent="0.15">
      <c r="A34" s="30" t="s">
        <v>368</v>
      </c>
      <c r="B34" s="30" t="b">
        <f t="shared" si="10"/>
        <v>0</v>
      </c>
      <c r="C34" s="30" t="b">
        <v>0</v>
      </c>
      <c r="D34" s="27" t="b">
        <v>0</v>
      </c>
      <c r="E34" s="31" t="b">
        <v>0</v>
      </c>
      <c r="F34" s="31" t="b">
        <v>0</v>
      </c>
      <c r="G34" s="32" t="b">
        <v>0</v>
      </c>
      <c r="H34" s="32" t="b">
        <v>0</v>
      </c>
      <c r="I34" s="32" t="b">
        <v>0</v>
      </c>
      <c r="J34" s="32" t="b">
        <v>0</v>
      </c>
      <c r="K34" s="32" t="b">
        <v>0</v>
      </c>
      <c r="L34" s="32" t="b">
        <v>0</v>
      </c>
      <c r="M34" s="32" t="b">
        <v>0</v>
      </c>
      <c r="N34" s="32">
        <f t="shared" ref="N34:P34" ca="1" si="37">INDIRECT("'⑤Ⅱ_就労のための基本的事項（評価用）'!G"&amp;29+((ROW(A32)-1)*31)+((COLUMN(A32)-1)*4)+IF(ROW(A32)&gt;41,14,IF(ROW(A32)&gt;35,12,IF(ROW(A32)&gt;29,8,IF(ROW(A32)&gt;21,6,IF(ROW(A32)&gt;3,2,0))))))</f>
        <v>0</v>
      </c>
      <c r="O34" s="32">
        <f t="shared" ca="1" si="37"/>
        <v>0</v>
      </c>
      <c r="P34" s="32">
        <f t="shared" ca="1" si="37"/>
        <v>0</v>
      </c>
      <c r="Q34" s="33" t="s">
        <v>67</v>
      </c>
      <c r="R34" s="34" t="str">
        <f t="shared" si="2"/>
        <v/>
      </c>
      <c r="S34" s="34" t="str">
        <f t="shared" si="3"/>
        <v/>
      </c>
      <c r="T34" s="34" t="str">
        <f t="shared" si="4"/>
        <v/>
      </c>
      <c r="U34" s="34" t="str">
        <f t="shared" si="5"/>
        <v/>
      </c>
    </row>
    <row r="35" spans="1:21" ht="16.5" x14ac:dyDescent="0.15">
      <c r="A35" s="70" t="s">
        <v>487</v>
      </c>
      <c r="B35" s="35" t="b">
        <f t="shared" si="10"/>
        <v>0</v>
      </c>
      <c r="C35" s="70" t="b">
        <v>0</v>
      </c>
      <c r="D35" s="27" t="b">
        <v>0</v>
      </c>
      <c r="E35" s="71" t="b">
        <v>0</v>
      </c>
      <c r="F35" s="71" t="b">
        <v>0</v>
      </c>
      <c r="G35" s="71" t="b">
        <v>0</v>
      </c>
      <c r="H35" s="71" t="b">
        <v>0</v>
      </c>
      <c r="I35" s="71" t="b">
        <v>0</v>
      </c>
      <c r="J35" s="71" t="b">
        <v>0</v>
      </c>
      <c r="K35" s="71" t="b">
        <v>0</v>
      </c>
      <c r="L35" s="71" t="b">
        <v>1</v>
      </c>
      <c r="M35" s="71" t="b">
        <v>0</v>
      </c>
      <c r="N35" s="71">
        <f t="shared" ref="N35:P35" ca="1" si="38">INDIRECT("'⑤Ⅱ_就労のための基本的事項（評価用）'!G"&amp;29+((ROW(A33)-1)*31)+((COLUMN(A33)-1)*4)+IF(ROW(A33)&gt;41,14,IF(ROW(A33)&gt;35,12,IF(ROW(A33)&gt;29,8,IF(ROW(A33)&gt;21,6,IF(ROW(A33)&gt;3,2,0))))))</f>
        <v>0</v>
      </c>
      <c r="O35" s="71">
        <f t="shared" ca="1" si="38"/>
        <v>0</v>
      </c>
      <c r="P35" s="71">
        <f t="shared" ca="1" si="38"/>
        <v>0</v>
      </c>
      <c r="Q35" s="28" t="s">
        <v>61</v>
      </c>
      <c r="R35" s="29" t="str">
        <f t="shared" si="2"/>
        <v/>
      </c>
      <c r="S35" s="29" t="str">
        <f t="shared" si="3"/>
        <v/>
      </c>
      <c r="T35" s="29" t="str">
        <f t="shared" si="4"/>
        <v/>
      </c>
      <c r="U35" s="29" t="str">
        <f t="shared" si="5"/>
        <v/>
      </c>
    </row>
    <row r="36" spans="1:21" ht="16.5" x14ac:dyDescent="0.15">
      <c r="A36" s="30" t="s">
        <v>369</v>
      </c>
      <c r="B36" s="30" t="b">
        <f t="shared" si="10"/>
        <v>0</v>
      </c>
      <c r="C36" s="30" t="b">
        <v>0</v>
      </c>
      <c r="D36" s="27" t="b">
        <v>0</v>
      </c>
      <c r="E36" s="31" t="b">
        <v>0</v>
      </c>
      <c r="F36" s="31" t="b">
        <v>0</v>
      </c>
      <c r="G36" s="32" t="b">
        <v>0</v>
      </c>
      <c r="H36" s="32" t="b">
        <v>0</v>
      </c>
      <c r="I36" s="32" t="b">
        <v>0</v>
      </c>
      <c r="J36" s="32" t="b">
        <v>0</v>
      </c>
      <c r="K36" s="32" t="b">
        <v>0</v>
      </c>
      <c r="L36" s="32" t="b">
        <v>0</v>
      </c>
      <c r="M36" s="32" t="b">
        <v>0</v>
      </c>
      <c r="N36" s="32">
        <f t="shared" ref="N36:P36" ca="1" si="39">INDIRECT("'⑤Ⅱ_就労のための基本的事項（評価用）'!G"&amp;29+((ROW(A34)-1)*31)+((COLUMN(A34)-1)*4)+IF(ROW(A34)&gt;41,14,IF(ROW(A34)&gt;35,12,IF(ROW(A34)&gt;29,8,IF(ROW(A34)&gt;21,6,IF(ROW(A34)&gt;3,2,0))))))</f>
        <v>0</v>
      </c>
      <c r="O36" s="32">
        <f t="shared" ca="1" si="39"/>
        <v>0</v>
      </c>
      <c r="P36" s="32">
        <f t="shared" ca="1" si="39"/>
        <v>0</v>
      </c>
      <c r="Q36" s="33" t="s">
        <v>64</v>
      </c>
      <c r="R36" s="34" t="str">
        <f t="shared" si="2"/>
        <v/>
      </c>
      <c r="S36" s="34" t="str">
        <f t="shared" si="3"/>
        <v/>
      </c>
      <c r="T36" s="34" t="str">
        <f t="shared" si="4"/>
        <v/>
      </c>
      <c r="U36" s="34" t="str">
        <f t="shared" si="5"/>
        <v/>
      </c>
    </row>
    <row r="37" spans="1:21" ht="16.5" x14ac:dyDescent="0.15">
      <c r="A37" s="70" t="s">
        <v>488</v>
      </c>
      <c r="B37" s="35" t="b">
        <f t="shared" si="10"/>
        <v>0</v>
      </c>
      <c r="C37" s="70" t="b">
        <v>0</v>
      </c>
      <c r="D37" s="27" t="b">
        <v>0</v>
      </c>
      <c r="E37" s="71" t="b">
        <v>0</v>
      </c>
      <c r="F37" s="71" t="b">
        <v>0</v>
      </c>
      <c r="G37" s="71" t="b">
        <v>0</v>
      </c>
      <c r="H37" s="71" t="b">
        <v>1</v>
      </c>
      <c r="I37" s="71" t="b">
        <v>1</v>
      </c>
      <c r="J37" s="71" t="b">
        <v>0</v>
      </c>
      <c r="K37" s="71" t="b">
        <v>0</v>
      </c>
      <c r="L37" s="71" t="b">
        <v>0</v>
      </c>
      <c r="M37" s="71" t="b">
        <v>0</v>
      </c>
      <c r="N37" s="71">
        <f t="shared" ref="N37:P37" ca="1" si="40">INDIRECT("'⑤Ⅱ_就労のための基本的事項（評価用）'!G"&amp;29+((ROW(A35)-1)*31)+((COLUMN(A35)-1)*4)+IF(ROW(A35)&gt;41,14,IF(ROW(A35)&gt;35,12,IF(ROW(A35)&gt;29,8,IF(ROW(A35)&gt;21,6,IF(ROW(A35)&gt;3,2,0))))))</f>
        <v>0</v>
      </c>
      <c r="O37" s="71">
        <f t="shared" ca="1" si="40"/>
        <v>0</v>
      </c>
      <c r="P37" s="71">
        <f t="shared" ca="1" si="40"/>
        <v>0</v>
      </c>
      <c r="Q37" s="28" t="s">
        <v>59</v>
      </c>
      <c r="R37" s="29" t="str">
        <f t="shared" si="2"/>
        <v/>
      </c>
      <c r="S37" s="29" t="str">
        <f t="shared" si="3"/>
        <v/>
      </c>
      <c r="T37" s="29" t="str">
        <f t="shared" si="4"/>
        <v/>
      </c>
      <c r="U37" s="29" t="str">
        <f t="shared" si="5"/>
        <v/>
      </c>
    </row>
    <row r="38" spans="1:21" ht="16.5" x14ac:dyDescent="0.15">
      <c r="A38" s="30" t="s">
        <v>472</v>
      </c>
      <c r="B38" s="30" t="b">
        <f t="shared" si="10"/>
        <v>0</v>
      </c>
      <c r="C38" s="30">
        <v>5</v>
      </c>
      <c r="D38" s="27" t="b">
        <v>0</v>
      </c>
      <c r="E38" s="31" t="b">
        <v>0</v>
      </c>
      <c r="F38" s="31" t="b">
        <v>0</v>
      </c>
      <c r="G38" s="32" t="b">
        <v>0</v>
      </c>
      <c r="H38" s="32" t="b">
        <v>0</v>
      </c>
      <c r="I38" s="32" t="b">
        <v>0</v>
      </c>
      <c r="J38" s="32" t="b">
        <v>1</v>
      </c>
      <c r="K38" s="32" t="b">
        <v>0</v>
      </c>
      <c r="L38" s="32" t="b">
        <v>0</v>
      </c>
      <c r="M38" s="32" t="b">
        <v>0</v>
      </c>
      <c r="N38" s="32">
        <f t="shared" ref="N38:P38" ca="1" si="41">INDIRECT("'⑤Ⅱ_就労のための基本的事項（評価用）'!G"&amp;29+((ROW(A36)-1)*31)+((COLUMN(A36)-1)*4)+IF(ROW(A36)&gt;41,14,IF(ROW(A36)&gt;35,12,IF(ROW(A36)&gt;29,8,IF(ROW(A36)&gt;21,6,IF(ROW(A36)&gt;3,2,0))))))</f>
        <v>0</v>
      </c>
      <c r="O38" s="32">
        <f t="shared" ca="1" si="41"/>
        <v>0</v>
      </c>
      <c r="P38" s="32">
        <f t="shared" ca="1" si="41"/>
        <v>0</v>
      </c>
      <c r="Q38" s="33" t="s">
        <v>53</v>
      </c>
      <c r="R38" s="34" t="str">
        <f t="shared" si="2"/>
        <v/>
      </c>
      <c r="S38" s="34" t="str">
        <f t="shared" si="3"/>
        <v/>
      </c>
      <c r="T38" s="34" t="str">
        <f t="shared" si="4"/>
        <v/>
      </c>
      <c r="U38" s="34" t="str">
        <f t="shared" si="5"/>
        <v/>
      </c>
    </row>
    <row r="39" spans="1:21" ht="16.5" x14ac:dyDescent="0.15">
      <c r="A39" s="70" t="s">
        <v>473</v>
      </c>
      <c r="B39" s="35" t="b">
        <f t="shared" si="10"/>
        <v>0</v>
      </c>
      <c r="C39" s="70" t="b">
        <v>0</v>
      </c>
      <c r="D39" s="27" t="b">
        <v>0</v>
      </c>
      <c r="E39" s="71" t="b">
        <v>0</v>
      </c>
      <c r="F39" s="71" t="b">
        <v>0</v>
      </c>
      <c r="G39" s="71" t="b">
        <v>0</v>
      </c>
      <c r="H39" s="71" t="b">
        <v>0</v>
      </c>
      <c r="I39" s="71" t="b">
        <v>0</v>
      </c>
      <c r="J39" s="71" t="b">
        <v>0</v>
      </c>
      <c r="K39" s="71" t="b">
        <v>0</v>
      </c>
      <c r="L39" s="71" t="b">
        <v>0</v>
      </c>
      <c r="M39" s="71" t="b">
        <v>0</v>
      </c>
      <c r="N39" s="71">
        <f t="shared" ref="N39:P39" ca="1" si="42">INDIRECT("'⑤Ⅱ_就労のための基本的事項（評価用）'!G"&amp;29+((ROW(A37)-1)*31)+((COLUMN(A37)-1)*4)+IF(ROW(A37)&gt;41,14,IF(ROW(A37)&gt;35,12,IF(ROW(A37)&gt;29,8,IF(ROW(A37)&gt;21,6,IF(ROW(A37)&gt;3,2,0))))))</f>
        <v>0</v>
      </c>
      <c r="O39" s="71">
        <f t="shared" ca="1" si="42"/>
        <v>0</v>
      </c>
      <c r="P39" s="71">
        <f t="shared" ca="1" si="42"/>
        <v>0</v>
      </c>
      <c r="Q39" s="28" t="s">
        <v>478</v>
      </c>
      <c r="R39" s="29" t="str">
        <f t="shared" si="2"/>
        <v/>
      </c>
      <c r="S39" s="29" t="str">
        <f t="shared" si="3"/>
        <v/>
      </c>
      <c r="T39" s="29" t="str">
        <f t="shared" si="4"/>
        <v/>
      </c>
      <c r="U39" s="29" t="str">
        <f t="shared" si="5"/>
        <v/>
      </c>
    </row>
    <row r="40" spans="1:21" ht="16.5" x14ac:dyDescent="0.15">
      <c r="A40" s="30" t="s">
        <v>474</v>
      </c>
      <c r="B40" s="30" t="b">
        <f t="shared" si="10"/>
        <v>0</v>
      </c>
      <c r="C40" s="30" t="b">
        <v>0</v>
      </c>
      <c r="D40" s="27" t="b">
        <v>0</v>
      </c>
      <c r="E40" s="31" t="b">
        <v>0</v>
      </c>
      <c r="F40" s="31" t="b">
        <v>0</v>
      </c>
      <c r="G40" s="32" t="b">
        <v>0</v>
      </c>
      <c r="H40" s="32" t="b">
        <v>0</v>
      </c>
      <c r="I40" s="32" t="b">
        <v>0</v>
      </c>
      <c r="J40" s="32" t="b">
        <v>0</v>
      </c>
      <c r="K40" s="32" t="b">
        <v>0</v>
      </c>
      <c r="L40" s="32" t="b">
        <v>0</v>
      </c>
      <c r="M40" s="32" t="b">
        <v>0</v>
      </c>
      <c r="N40" s="32">
        <f t="shared" ref="N40:P40" ca="1" si="43">INDIRECT("'⑤Ⅱ_就労のための基本的事項（評価用）'!G"&amp;29+((ROW(A38)-1)*31)+((COLUMN(A38)-1)*4)+IF(ROW(A38)&gt;41,14,IF(ROW(A38)&gt;35,12,IF(ROW(A38)&gt;29,8,IF(ROW(A38)&gt;21,6,IF(ROW(A38)&gt;3,2,0))))))</f>
        <v>0</v>
      </c>
      <c r="O40" s="32">
        <f t="shared" ca="1" si="43"/>
        <v>0</v>
      </c>
      <c r="P40" s="32">
        <f t="shared" ca="1" si="43"/>
        <v>0</v>
      </c>
      <c r="Q40" s="33" t="s">
        <v>172</v>
      </c>
      <c r="R40" s="34" t="str">
        <f t="shared" si="2"/>
        <v/>
      </c>
      <c r="S40" s="34" t="str">
        <f t="shared" si="3"/>
        <v/>
      </c>
      <c r="T40" s="34" t="str">
        <f t="shared" si="4"/>
        <v/>
      </c>
      <c r="U40" s="34" t="str">
        <f t="shared" si="5"/>
        <v/>
      </c>
    </row>
    <row r="41" spans="1:21" ht="16.5" x14ac:dyDescent="0.15">
      <c r="A41" s="70" t="s">
        <v>475</v>
      </c>
      <c r="B41" s="35" t="b">
        <f t="shared" si="10"/>
        <v>0</v>
      </c>
      <c r="C41" s="70" t="b">
        <v>0</v>
      </c>
      <c r="D41" s="27" t="b">
        <v>0</v>
      </c>
      <c r="E41" s="71" t="b">
        <v>0</v>
      </c>
      <c r="F41" s="71" t="b">
        <v>0</v>
      </c>
      <c r="G41" s="71" t="b">
        <v>0</v>
      </c>
      <c r="H41" s="71" t="b">
        <v>0</v>
      </c>
      <c r="I41" s="71" t="b">
        <v>0</v>
      </c>
      <c r="J41" s="71" t="b">
        <v>0</v>
      </c>
      <c r="K41" s="71" t="b">
        <v>0</v>
      </c>
      <c r="L41" s="71" t="b">
        <v>0</v>
      </c>
      <c r="M41" s="71" t="b">
        <v>0</v>
      </c>
      <c r="N41" s="71">
        <f t="shared" ref="N41:P41" ca="1" si="44">INDIRECT("'⑤Ⅱ_就労のための基本的事項（評価用）'!G"&amp;29+((ROW(A39)-1)*31)+((COLUMN(A39)-1)*4)+IF(ROW(A39)&gt;41,14,IF(ROW(A39)&gt;35,12,IF(ROW(A39)&gt;29,8,IF(ROW(A39)&gt;21,6,IF(ROW(A39)&gt;3,2,0))))))</f>
        <v>0</v>
      </c>
      <c r="O41" s="71">
        <f t="shared" ca="1" si="44"/>
        <v>0</v>
      </c>
      <c r="P41" s="71">
        <f t="shared" ca="1" si="44"/>
        <v>0</v>
      </c>
      <c r="Q41" s="28" t="s">
        <v>173</v>
      </c>
      <c r="R41" s="29" t="str">
        <f t="shared" si="2"/>
        <v/>
      </c>
      <c r="S41" s="29" t="str">
        <f t="shared" si="3"/>
        <v/>
      </c>
      <c r="T41" s="29" t="str">
        <f t="shared" si="4"/>
        <v/>
      </c>
      <c r="U41" s="29" t="str">
        <f t="shared" si="5"/>
        <v/>
      </c>
    </row>
    <row r="42" spans="1:21" ht="16.5" x14ac:dyDescent="0.15">
      <c r="A42" s="30" t="s">
        <v>476</v>
      </c>
      <c r="B42" s="30" t="b">
        <f t="shared" si="10"/>
        <v>0</v>
      </c>
      <c r="C42" s="30">
        <v>5</v>
      </c>
      <c r="D42" s="27" t="b">
        <v>0</v>
      </c>
      <c r="E42" s="31" t="b">
        <v>0</v>
      </c>
      <c r="F42" s="31" t="b">
        <v>0</v>
      </c>
      <c r="G42" s="32" t="b">
        <v>0</v>
      </c>
      <c r="H42" s="32" t="b">
        <v>0</v>
      </c>
      <c r="I42" s="32" t="b">
        <v>0</v>
      </c>
      <c r="J42" s="32" t="b">
        <v>1</v>
      </c>
      <c r="K42" s="32" t="b">
        <v>0</v>
      </c>
      <c r="L42" s="32" t="b">
        <v>0</v>
      </c>
      <c r="M42" s="32" t="b">
        <v>0</v>
      </c>
      <c r="N42" s="32">
        <f t="shared" ref="N42:P42" ca="1" si="45">INDIRECT("'⑤Ⅱ_就労のための基本的事項（評価用）'!G"&amp;29+((ROW(A40)-1)*31)+((COLUMN(A40)-1)*4)+IF(ROW(A40)&gt;41,14,IF(ROW(A40)&gt;35,12,IF(ROW(A40)&gt;29,8,IF(ROW(A40)&gt;21,6,IF(ROW(A40)&gt;3,2,0))))))</f>
        <v>0</v>
      </c>
      <c r="O42" s="32">
        <f t="shared" ca="1" si="45"/>
        <v>0</v>
      </c>
      <c r="P42" s="32">
        <f t="shared" ca="1" si="45"/>
        <v>0</v>
      </c>
      <c r="Q42" s="33" t="s">
        <v>166</v>
      </c>
      <c r="R42" s="34" t="str">
        <f t="shared" si="2"/>
        <v/>
      </c>
      <c r="S42" s="34" t="str">
        <f t="shared" si="3"/>
        <v/>
      </c>
      <c r="T42" s="34" t="str">
        <f t="shared" si="4"/>
        <v/>
      </c>
      <c r="U42" s="34" t="str">
        <f t="shared" si="5"/>
        <v/>
      </c>
    </row>
    <row r="43" spans="1:21" ht="16.5" x14ac:dyDescent="0.15">
      <c r="A43" s="70" t="s">
        <v>477</v>
      </c>
      <c r="B43" s="35" t="b">
        <f t="shared" si="10"/>
        <v>1</v>
      </c>
      <c r="C43" s="70" t="b">
        <v>0</v>
      </c>
      <c r="D43" s="27">
        <v>2</v>
      </c>
      <c r="E43" s="71" t="b">
        <v>0</v>
      </c>
      <c r="F43" s="71" t="b">
        <v>0</v>
      </c>
      <c r="G43" s="71" t="b">
        <v>0</v>
      </c>
      <c r="H43" s="71" t="b">
        <v>0</v>
      </c>
      <c r="I43" s="71" t="b">
        <v>0</v>
      </c>
      <c r="J43" s="71" t="b">
        <v>0</v>
      </c>
      <c r="K43" s="71" t="b">
        <v>0</v>
      </c>
      <c r="L43" s="71" t="b">
        <v>0</v>
      </c>
      <c r="M43" s="71" t="b">
        <v>0</v>
      </c>
      <c r="N43" s="71">
        <f t="shared" ref="N43:P43" ca="1" si="46">INDIRECT("'⑤Ⅱ_就労のための基本的事項（評価用）'!G"&amp;29+((ROW(A41)-1)*31)+((COLUMN(A41)-1)*4)+IF(ROW(A41)&gt;41,14,IF(ROW(A41)&gt;35,12,IF(ROW(A41)&gt;29,8,IF(ROW(A41)&gt;21,6,IF(ROW(A41)&gt;3,2,0))))))</f>
        <v>0</v>
      </c>
      <c r="O43" s="71">
        <f t="shared" ca="1" si="46"/>
        <v>0</v>
      </c>
      <c r="P43" s="71">
        <f t="shared" ca="1" si="46"/>
        <v>0</v>
      </c>
      <c r="Q43" s="28" t="s">
        <v>174</v>
      </c>
      <c r="R43" s="29">
        <f t="shared" si="2"/>
        <v>0</v>
      </c>
      <c r="S43" s="29">
        <f t="shared" si="3"/>
        <v>0</v>
      </c>
      <c r="T43" s="29">
        <f t="shared" si="4"/>
        <v>0</v>
      </c>
      <c r="U43" s="29" t="str">
        <f t="shared" si="5"/>
        <v>感情のコントロール</v>
      </c>
    </row>
    <row r="44" spans="1:21" ht="16.5" x14ac:dyDescent="0.15">
      <c r="A44" s="30" t="s">
        <v>370</v>
      </c>
      <c r="B44" s="30" t="b">
        <f t="shared" si="10"/>
        <v>0</v>
      </c>
      <c r="C44" s="30">
        <v>5</v>
      </c>
      <c r="D44" s="27" t="b">
        <v>0</v>
      </c>
      <c r="E44" s="31" t="b">
        <v>0</v>
      </c>
      <c r="F44" s="31" t="b">
        <v>0</v>
      </c>
      <c r="G44" s="32" t="b">
        <v>0</v>
      </c>
      <c r="H44" s="32" t="b">
        <v>0</v>
      </c>
      <c r="I44" s="32" t="b">
        <v>0</v>
      </c>
      <c r="J44" s="32" t="b">
        <v>1</v>
      </c>
      <c r="K44" s="32" t="b">
        <v>0</v>
      </c>
      <c r="L44" s="32" t="b">
        <v>0</v>
      </c>
      <c r="M44" s="32" t="b">
        <v>0</v>
      </c>
      <c r="N44" s="32">
        <f t="shared" ref="N44:P44" ca="1" si="47">INDIRECT("'⑤Ⅱ_就労のための基本的事項（評価用）'!G"&amp;29+((ROW(A42)-1)*31)+((COLUMN(A42)-1)*4)+IF(ROW(A42)&gt;41,14,IF(ROW(A42)&gt;35,12,IF(ROW(A42)&gt;29,8,IF(ROW(A42)&gt;21,6,IF(ROW(A42)&gt;3,2,0))))))</f>
        <v>0</v>
      </c>
      <c r="O44" s="32">
        <f t="shared" ca="1" si="47"/>
        <v>0</v>
      </c>
      <c r="P44" s="32">
        <f t="shared" ca="1" si="47"/>
        <v>0</v>
      </c>
      <c r="Q44" s="33" t="s">
        <v>52</v>
      </c>
      <c r="R44" s="34" t="str">
        <f t="shared" si="2"/>
        <v/>
      </c>
      <c r="S44" s="34" t="str">
        <f t="shared" si="3"/>
        <v/>
      </c>
      <c r="T44" s="34" t="str">
        <f t="shared" si="4"/>
        <v/>
      </c>
      <c r="U44" s="34" t="str">
        <f t="shared" si="5"/>
        <v/>
      </c>
    </row>
    <row r="45" spans="1:21" ht="16.5" x14ac:dyDescent="0.15">
      <c r="A45" s="70" t="s">
        <v>371</v>
      </c>
      <c r="B45" s="35" t="b">
        <f t="shared" si="10"/>
        <v>0</v>
      </c>
      <c r="C45" s="70" t="b">
        <v>0</v>
      </c>
      <c r="D45" s="27" t="b">
        <v>0</v>
      </c>
      <c r="E45" s="71" t="b">
        <v>0</v>
      </c>
      <c r="F45" s="71" t="b">
        <v>0</v>
      </c>
      <c r="G45" s="71" t="b">
        <v>0</v>
      </c>
      <c r="H45" s="71" t="b">
        <v>0</v>
      </c>
      <c r="I45" s="71" t="b">
        <v>0</v>
      </c>
      <c r="J45" s="71" t="b">
        <v>0</v>
      </c>
      <c r="K45" s="71" t="b">
        <v>0</v>
      </c>
      <c r="L45" s="71" t="b">
        <v>0</v>
      </c>
      <c r="M45" s="71" t="b">
        <v>0</v>
      </c>
      <c r="N45" s="71">
        <f t="shared" ref="N45:P45" ca="1" si="48">INDIRECT("'⑤Ⅱ_就労のための基本的事項（評価用）'!G"&amp;29+((ROW(A43)-1)*31)+((COLUMN(A43)-1)*4)+IF(ROW(A43)&gt;41,14,IF(ROW(A43)&gt;35,12,IF(ROW(A43)&gt;29,8,IF(ROW(A43)&gt;21,6,IF(ROW(A43)&gt;3,2,0))))))</f>
        <v>0</v>
      </c>
      <c r="O45" s="71">
        <f t="shared" ca="1" si="48"/>
        <v>0</v>
      </c>
      <c r="P45" s="71">
        <f t="shared" ca="1" si="48"/>
        <v>0</v>
      </c>
      <c r="Q45" s="28" t="s">
        <v>167</v>
      </c>
      <c r="R45" s="29" t="str">
        <f t="shared" si="2"/>
        <v/>
      </c>
      <c r="S45" s="29" t="str">
        <f t="shared" si="3"/>
        <v/>
      </c>
      <c r="T45" s="29" t="str">
        <f t="shared" si="4"/>
        <v/>
      </c>
      <c r="U45" s="29" t="str">
        <f t="shared" si="5"/>
        <v/>
      </c>
    </row>
    <row r="46" spans="1:21" ht="16.5" x14ac:dyDescent="0.15">
      <c r="A46" s="30" t="s">
        <v>372</v>
      </c>
      <c r="B46" s="30" t="b">
        <f t="shared" si="10"/>
        <v>0</v>
      </c>
      <c r="C46" s="30" t="b">
        <v>0</v>
      </c>
      <c r="D46" s="27" t="b">
        <v>0</v>
      </c>
      <c r="E46" s="31" t="b">
        <v>1</v>
      </c>
      <c r="F46" s="31" t="b">
        <v>0</v>
      </c>
      <c r="G46" s="32" t="b">
        <v>0</v>
      </c>
      <c r="H46" s="32" t="b">
        <v>0</v>
      </c>
      <c r="I46" s="32" t="b">
        <v>0</v>
      </c>
      <c r="J46" s="32" t="b">
        <v>0</v>
      </c>
      <c r="K46" s="32" t="b">
        <v>0</v>
      </c>
      <c r="L46" s="32" t="b">
        <v>0</v>
      </c>
      <c r="M46" s="32" t="b">
        <v>0</v>
      </c>
      <c r="N46" s="32">
        <f t="shared" ref="N46:P46" ca="1" si="49">INDIRECT("'⑤Ⅱ_就労のための基本的事項（評価用）'!G"&amp;29+((ROW(A44)-1)*31)+((COLUMN(A44)-1)*4)+IF(ROW(A44)&gt;41,14,IF(ROW(A44)&gt;35,12,IF(ROW(A44)&gt;29,8,IF(ROW(A44)&gt;21,6,IF(ROW(A44)&gt;3,2,0))))))</f>
        <v>0</v>
      </c>
      <c r="O46" s="32">
        <f t="shared" ca="1" si="49"/>
        <v>0</v>
      </c>
      <c r="P46" s="32">
        <f t="shared" ca="1" si="49"/>
        <v>0</v>
      </c>
      <c r="Q46" s="33" t="s">
        <v>54</v>
      </c>
      <c r="R46" s="34" t="str">
        <f t="shared" si="2"/>
        <v/>
      </c>
      <c r="S46" s="34" t="str">
        <f t="shared" si="3"/>
        <v/>
      </c>
      <c r="T46" s="34" t="str">
        <f t="shared" si="4"/>
        <v/>
      </c>
      <c r="U46" s="34" t="str">
        <f t="shared" si="5"/>
        <v/>
      </c>
    </row>
    <row r="47" spans="1:21" ht="16.5" customHeight="1" x14ac:dyDescent="0.15">
      <c r="A47" s="70" t="s">
        <v>339</v>
      </c>
      <c r="B47" s="35">
        <f>'⑤Ⅱ_就労のための基本的事項（評価用）'!B184</f>
        <v>0</v>
      </c>
      <c r="C47" s="70"/>
      <c r="D47" s="27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28"/>
      <c r="R47" s="29"/>
      <c r="S47" s="29"/>
      <c r="T47" s="29"/>
      <c r="U47" s="29"/>
    </row>
  </sheetData>
  <phoneticPr fontId="1"/>
  <conditionalFormatting sqref="Q4 Q6 Q8 Q10 Q12 Q14 Q16 Q18 Q20 Q22 Q24 Q26 Q28 Q30 Q32 Q34 Q36 Q38 Q40 Q42 Q44 Q46">
    <cfRule type="expression" priority="1">
      <formula>#REF!=TRUE</formula>
    </cfRule>
  </conditionalFormatting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pageSetUpPr fitToPage="1"/>
  </sheetPr>
  <dimension ref="A1:C74"/>
  <sheetViews>
    <sheetView workbookViewId="0">
      <selection activeCell="F29" sqref="F29"/>
    </sheetView>
  </sheetViews>
  <sheetFormatPr defaultRowHeight="12" x14ac:dyDescent="0.15"/>
  <cols>
    <col min="1" max="1" width="12.625" style="1" customWidth="1"/>
    <col min="2" max="2" width="24.625" style="1" customWidth="1"/>
    <col min="3" max="3" width="12.625" style="1" customWidth="1"/>
    <col min="4" max="16384" width="9" style="1"/>
  </cols>
  <sheetData>
    <row r="1" spans="1:3" ht="36" customHeight="1" x14ac:dyDescent="0.15">
      <c r="A1" s="14" t="s">
        <v>161</v>
      </c>
      <c r="B1" s="14" t="s">
        <v>160</v>
      </c>
      <c r="C1" s="14" t="s">
        <v>159</v>
      </c>
    </row>
    <row r="2" spans="1:3" ht="16.5" x14ac:dyDescent="0.15">
      <c r="A2" s="17" t="s">
        <v>449</v>
      </c>
      <c r="B2" s="11" t="e">
        <f>IF(OR(C2,C12&lt;&gt;0,COUNTIF(C3:C11,TRUE)&gt;0),A2,"")</f>
        <v>#REF!</v>
      </c>
      <c r="C2" s="11" t="b">
        <v>0</v>
      </c>
    </row>
    <row r="3" spans="1:3" ht="16.5" x14ac:dyDescent="0.15">
      <c r="A3" s="13" t="s">
        <v>158</v>
      </c>
      <c r="B3" s="12" t="s">
        <v>175</v>
      </c>
      <c r="C3" s="13" t="b">
        <v>0</v>
      </c>
    </row>
    <row r="4" spans="1:3" ht="16.5" x14ac:dyDescent="0.15">
      <c r="A4" s="11" t="s">
        <v>157</v>
      </c>
      <c r="B4" s="11" t="s">
        <v>176</v>
      </c>
      <c r="C4" s="11" t="b">
        <v>0</v>
      </c>
    </row>
    <row r="5" spans="1:3" ht="16.5" x14ac:dyDescent="0.15">
      <c r="A5" s="13" t="s">
        <v>156</v>
      </c>
      <c r="B5" s="12" t="s">
        <v>177</v>
      </c>
      <c r="C5" s="13" t="b">
        <v>0</v>
      </c>
    </row>
    <row r="6" spans="1:3" ht="16.5" x14ac:dyDescent="0.15">
      <c r="A6" s="11" t="s">
        <v>155</v>
      </c>
      <c r="B6" s="11" t="s">
        <v>178</v>
      </c>
      <c r="C6" s="11" t="b">
        <v>0</v>
      </c>
    </row>
    <row r="7" spans="1:3" ht="16.5" x14ac:dyDescent="0.15">
      <c r="A7" s="13" t="s">
        <v>154</v>
      </c>
      <c r="B7" s="12" t="s">
        <v>179</v>
      </c>
      <c r="C7" s="13" t="b">
        <v>0</v>
      </c>
    </row>
    <row r="8" spans="1:3" ht="16.5" x14ac:dyDescent="0.15">
      <c r="A8" s="11" t="s">
        <v>153</v>
      </c>
      <c r="B8" s="11" t="s">
        <v>77</v>
      </c>
      <c r="C8" s="11" t="b">
        <v>0</v>
      </c>
    </row>
    <row r="9" spans="1:3" ht="16.5" x14ac:dyDescent="0.15">
      <c r="A9" s="13" t="s">
        <v>152</v>
      </c>
      <c r="B9" s="12" t="s">
        <v>180</v>
      </c>
      <c r="C9" s="13" t="b">
        <v>0</v>
      </c>
    </row>
    <row r="10" spans="1:3" ht="16.5" x14ac:dyDescent="0.15">
      <c r="A10" s="11" t="s">
        <v>151</v>
      </c>
      <c r="B10" s="11" t="s">
        <v>150</v>
      </c>
      <c r="C10" s="11" t="b">
        <v>0</v>
      </c>
    </row>
    <row r="11" spans="1:3" ht="16.5" x14ac:dyDescent="0.15">
      <c r="A11" s="13" t="s">
        <v>149</v>
      </c>
      <c r="B11" s="12" t="s">
        <v>143</v>
      </c>
      <c r="C11" s="13" t="b">
        <v>0</v>
      </c>
    </row>
    <row r="12" spans="1:3" ht="16.5" x14ac:dyDescent="0.15">
      <c r="A12" s="11" t="s">
        <v>351</v>
      </c>
      <c r="B12" s="11" t="s">
        <v>242</v>
      </c>
      <c r="C12" s="11" t="e">
        <f>#REF!</f>
        <v>#REF!</v>
      </c>
    </row>
    <row r="13" spans="1:3" ht="16.5" customHeight="1" x14ac:dyDescent="0.15">
      <c r="A13" s="12" t="s">
        <v>450</v>
      </c>
      <c r="B13" s="16" t="e">
        <f>IF(OR(C13,C18&lt;&gt;0,COUNTIF(C14:C17,TRUE)&gt;0),A13,"")</f>
        <v>#REF!</v>
      </c>
      <c r="C13" s="13" t="b">
        <v>0</v>
      </c>
    </row>
    <row r="14" spans="1:3" ht="16.5" x14ac:dyDescent="0.15">
      <c r="A14" s="11" t="s">
        <v>148</v>
      </c>
      <c r="B14" s="11" t="s">
        <v>78</v>
      </c>
      <c r="C14" s="11" t="b">
        <v>0</v>
      </c>
    </row>
    <row r="15" spans="1:3" ht="16.5" x14ac:dyDescent="0.15">
      <c r="A15" s="13" t="s">
        <v>147</v>
      </c>
      <c r="B15" s="12" t="s">
        <v>79</v>
      </c>
      <c r="C15" s="13" t="b">
        <v>0</v>
      </c>
    </row>
    <row r="16" spans="1:3" ht="16.5" x14ac:dyDescent="0.15">
      <c r="A16" s="11" t="s">
        <v>146</v>
      </c>
      <c r="B16" s="11" t="s">
        <v>145</v>
      </c>
      <c r="C16" s="11" t="b">
        <v>0</v>
      </c>
    </row>
    <row r="17" spans="1:3" ht="16.5" x14ac:dyDescent="0.15">
      <c r="A17" s="13" t="s">
        <v>144</v>
      </c>
      <c r="B17" s="12" t="s">
        <v>143</v>
      </c>
      <c r="C17" s="13" t="b">
        <v>0</v>
      </c>
    </row>
    <row r="18" spans="1:3" ht="16.5" x14ac:dyDescent="0.15">
      <c r="A18" s="11" t="s">
        <v>225</v>
      </c>
      <c r="B18" s="11" t="s">
        <v>242</v>
      </c>
      <c r="C18" s="11" t="e">
        <f>#REF!</f>
        <v>#REF!</v>
      </c>
    </row>
    <row r="19" spans="1:3" ht="16.5" customHeight="1" x14ac:dyDescent="0.15">
      <c r="A19" s="12" t="s">
        <v>451</v>
      </c>
      <c r="B19" s="16" t="e">
        <f>IF(OR(C19,C24&lt;&gt;0,COUNTIF(C20:C23,TRUE)&gt;0),A19,"")</f>
        <v>#REF!</v>
      </c>
      <c r="C19" s="13" t="b">
        <v>0</v>
      </c>
    </row>
    <row r="20" spans="1:3" ht="16.5" x14ac:dyDescent="0.15">
      <c r="A20" s="11" t="s">
        <v>142</v>
      </c>
      <c r="B20" s="11" t="s">
        <v>181</v>
      </c>
      <c r="C20" s="11" t="b">
        <v>0</v>
      </c>
    </row>
    <row r="21" spans="1:3" ht="16.5" x14ac:dyDescent="0.15">
      <c r="A21" s="13" t="s">
        <v>141</v>
      </c>
      <c r="B21" s="12" t="s">
        <v>140</v>
      </c>
      <c r="C21" s="13" t="b">
        <v>0</v>
      </c>
    </row>
    <row r="22" spans="1:3" ht="16.5" x14ac:dyDescent="0.15">
      <c r="A22" s="11" t="s">
        <v>139</v>
      </c>
      <c r="B22" s="11" t="s">
        <v>199</v>
      </c>
      <c r="C22" s="11" t="b">
        <v>0</v>
      </c>
    </row>
    <row r="23" spans="1:3" ht="16.5" x14ac:dyDescent="0.15">
      <c r="A23" s="13" t="s">
        <v>138</v>
      </c>
      <c r="B23" s="12" t="s">
        <v>143</v>
      </c>
      <c r="C23" s="13" t="b">
        <v>0</v>
      </c>
    </row>
    <row r="24" spans="1:3" ht="16.5" x14ac:dyDescent="0.15">
      <c r="A24" s="11" t="s">
        <v>352</v>
      </c>
      <c r="B24" s="11" t="s">
        <v>242</v>
      </c>
      <c r="C24" s="11" t="e">
        <f>#REF!</f>
        <v>#REF!</v>
      </c>
    </row>
    <row r="25" spans="1:3" ht="16.5" customHeight="1" x14ac:dyDescent="0.15">
      <c r="A25" s="12" t="s">
        <v>452</v>
      </c>
      <c r="B25" s="16" t="e">
        <f>IF(OR(C25,C30&lt;&gt;0,COUNTIF(C26:C29,TRUE)&gt;0),A25,"")</f>
        <v>#REF!</v>
      </c>
      <c r="C25" s="13" t="b">
        <v>0</v>
      </c>
    </row>
    <row r="26" spans="1:3" ht="16.5" x14ac:dyDescent="0.15">
      <c r="A26" s="11" t="s">
        <v>137</v>
      </c>
      <c r="B26" s="11" t="s">
        <v>182</v>
      </c>
      <c r="C26" s="11" t="b">
        <v>0</v>
      </c>
    </row>
    <row r="27" spans="1:3" ht="16.5" x14ac:dyDescent="0.15">
      <c r="A27" s="13" t="s">
        <v>136</v>
      </c>
      <c r="B27" s="12" t="s">
        <v>183</v>
      </c>
      <c r="C27" s="13" t="b">
        <v>0</v>
      </c>
    </row>
    <row r="28" spans="1:3" ht="16.5" x14ac:dyDescent="0.15">
      <c r="A28" s="11" t="s">
        <v>135</v>
      </c>
      <c r="B28" s="11" t="s">
        <v>80</v>
      </c>
      <c r="C28" s="11" t="b">
        <v>0</v>
      </c>
    </row>
    <row r="29" spans="1:3" ht="16.5" x14ac:dyDescent="0.15">
      <c r="A29" s="13" t="s">
        <v>134</v>
      </c>
      <c r="B29" s="12" t="s">
        <v>143</v>
      </c>
      <c r="C29" s="13" t="b">
        <v>0</v>
      </c>
    </row>
    <row r="30" spans="1:3" ht="16.5" x14ac:dyDescent="0.15">
      <c r="A30" s="11" t="s">
        <v>353</v>
      </c>
      <c r="B30" s="11" t="s">
        <v>242</v>
      </c>
      <c r="C30" s="11" t="e">
        <f>#REF!</f>
        <v>#REF!</v>
      </c>
    </row>
    <row r="31" spans="1:3" ht="16.5" customHeight="1" x14ac:dyDescent="0.15">
      <c r="A31" s="12" t="s">
        <v>453</v>
      </c>
      <c r="B31" s="16" t="e">
        <f>IF(OR(C31,C36&lt;&gt;0,COUNTIF(C32:C35,TRUE)&gt;0),A31,"")</f>
        <v>#REF!</v>
      </c>
      <c r="C31" s="13" t="b">
        <v>0</v>
      </c>
    </row>
    <row r="32" spans="1:3" ht="16.5" x14ac:dyDescent="0.15">
      <c r="A32" s="11" t="s">
        <v>133</v>
      </c>
      <c r="B32" s="11" t="s">
        <v>184</v>
      </c>
      <c r="C32" s="11" t="b">
        <v>0</v>
      </c>
    </row>
    <row r="33" spans="1:3" ht="16.5" x14ac:dyDescent="0.15">
      <c r="A33" s="13" t="s">
        <v>132</v>
      </c>
      <c r="B33" s="12" t="s">
        <v>185</v>
      </c>
      <c r="C33" s="13" t="b">
        <v>0</v>
      </c>
    </row>
    <row r="34" spans="1:3" ht="16.5" x14ac:dyDescent="0.15">
      <c r="A34" s="11" t="s">
        <v>131</v>
      </c>
      <c r="B34" s="11" t="s">
        <v>186</v>
      </c>
      <c r="C34" s="11" t="b">
        <v>0</v>
      </c>
    </row>
    <row r="35" spans="1:3" ht="16.5" x14ac:dyDescent="0.15">
      <c r="A35" s="13" t="s">
        <v>130</v>
      </c>
      <c r="B35" s="12" t="s">
        <v>143</v>
      </c>
      <c r="C35" s="13" t="b">
        <v>0</v>
      </c>
    </row>
    <row r="36" spans="1:3" ht="16.5" x14ac:dyDescent="0.15">
      <c r="A36" s="11" t="s">
        <v>229</v>
      </c>
      <c r="B36" s="11" t="s">
        <v>242</v>
      </c>
      <c r="C36" s="11" t="e">
        <f>#REF!</f>
        <v>#REF!</v>
      </c>
    </row>
    <row r="37" spans="1:3" ht="16.5" x14ac:dyDescent="0.15">
      <c r="A37" s="16" t="s">
        <v>454</v>
      </c>
      <c r="B37" s="16" t="e">
        <f>IF(OR(C37,C44&lt;&gt;0,COUNTIF(C38:C43,TRUE)&gt;0),A37,"")</f>
        <v>#REF!</v>
      </c>
      <c r="C37" s="13" t="b">
        <v>0</v>
      </c>
    </row>
    <row r="38" spans="1:3" ht="16.5" x14ac:dyDescent="0.15">
      <c r="A38" s="11" t="s">
        <v>129</v>
      </c>
      <c r="B38" s="11" t="s">
        <v>187</v>
      </c>
      <c r="C38" s="11" t="b">
        <v>0</v>
      </c>
    </row>
    <row r="39" spans="1:3" ht="16.5" x14ac:dyDescent="0.15">
      <c r="A39" s="13" t="s">
        <v>128</v>
      </c>
      <c r="B39" s="12" t="s">
        <v>188</v>
      </c>
      <c r="C39" s="13" t="b">
        <v>0</v>
      </c>
    </row>
    <row r="40" spans="1:3" ht="16.5" x14ac:dyDescent="0.15">
      <c r="A40" s="11" t="s">
        <v>127</v>
      </c>
      <c r="B40" s="11" t="s">
        <v>189</v>
      </c>
      <c r="C40" s="11" t="b">
        <v>0</v>
      </c>
    </row>
    <row r="41" spans="1:3" ht="16.5" x14ac:dyDescent="0.15">
      <c r="A41" s="13" t="s">
        <v>126</v>
      </c>
      <c r="B41" s="12" t="s">
        <v>190</v>
      </c>
      <c r="C41" s="13" t="b">
        <v>0</v>
      </c>
    </row>
    <row r="42" spans="1:3" ht="16.5" x14ac:dyDescent="0.15">
      <c r="A42" s="11" t="s">
        <v>125</v>
      </c>
      <c r="B42" s="11" t="s">
        <v>81</v>
      </c>
      <c r="C42" s="11" t="b">
        <v>0</v>
      </c>
    </row>
    <row r="43" spans="1:3" ht="16.5" x14ac:dyDescent="0.15">
      <c r="A43" s="13" t="s">
        <v>124</v>
      </c>
      <c r="B43" s="12" t="s">
        <v>143</v>
      </c>
      <c r="C43" s="13" t="b">
        <v>0</v>
      </c>
    </row>
    <row r="44" spans="1:3" ht="16.5" x14ac:dyDescent="0.15">
      <c r="A44" s="11" t="s">
        <v>236</v>
      </c>
      <c r="B44" s="11" t="s">
        <v>242</v>
      </c>
      <c r="C44" s="11" t="e">
        <f>#REF!</f>
        <v>#REF!</v>
      </c>
    </row>
    <row r="45" spans="1:3" ht="16.5" customHeight="1" x14ac:dyDescent="0.15">
      <c r="A45" s="12" t="s">
        <v>455</v>
      </c>
      <c r="B45" s="16" t="e">
        <f>IF(OR(C45,C53&lt;&gt;0,COUNTIF(C46:C52,TRUE)&gt;0),A45,"")</f>
        <v>#REF!</v>
      </c>
      <c r="C45" s="13" t="b">
        <v>0</v>
      </c>
    </row>
    <row r="46" spans="1:3" ht="16.5" x14ac:dyDescent="0.15">
      <c r="A46" s="11" t="s">
        <v>123</v>
      </c>
      <c r="B46" s="11" t="s">
        <v>191</v>
      </c>
      <c r="C46" s="11" t="b">
        <v>0</v>
      </c>
    </row>
    <row r="47" spans="1:3" ht="16.5" x14ac:dyDescent="0.15">
      <c r="A47" s="13" t="s">
        <v>122</v>
      </c>
      <c r="B47" s="12" t="s">
        <v>82</v>
      </c>
      <c r="C47" s="13" t="b">
        <v>0</v>
      </c>
    </row>
    <row r="48" spans="1:3" ht="16.5" x14ac:dyDescent="0.15">
      <c r="A48" s="11" t="s">
        <v>121</v>
      </c>
      <c r="B48" s="11" t="s">
        <v>192</v>
      </c>
      <c r="C48" s="11" t="b">
        <v>0</v>
      </c>
    </row>
    <row r="49" spans="1:3" ht="16.5" x14ac:dyDescent="0.15">
      <c r="A49" s="13" t="s">
        <v>120</v>
      </c>
      <c r="B49" s="12" t="s">
        <v>193</v>
      </c>
      <c r="C49" s="13" t="b">
        <v>0</v>
      </c>
    </row>
    <row r="50" spans="1:3" ht="16.5" x14ac:dyDescent="0.15">
      <c r="A50" s="11" t="s">
        <v>119</v>
      </c>
      <c r="B50" s="11" t="s">
        <v>194</v>
      </c>
      <c r="C50" s="11" t="b">
        <v>0</v>
      </c>
    </row>
    <row r="51" spans="1:3" ht="16.5" x14ac:dyDescent="0.15">
      <c r="A51" s="13" t="s">
        <v>118</v>
      </c>
      <c r="B51" s="12" t="s">
        <v>412</v>
      </c>
      <c r="C51" s="13" t="b">
        <v>0</v>
      </c>
    </row>
    <row r="52" spans="1:3" ht="16.5" x14ac:dyDescent="0.15">
      <c r="A52" s="11" t="s">
        <v>117</v>
      </c>
      <c r="B52" s="11" t="s">
        <v>143</v>
      </c>
      <c r="C52" s="11" t="b">
        <v>0</v>
      </c>
    </row>
    <row r="53" spans="1:3" ht="16.5" x14ac:dyDescent="0.15">
      <c r="A53" s="13" t="s">
        <v>354</v>
      </c>
      <c r="B53" s="12" t="s">
        <v>242</v>
      </c>
      <c r="C53" s="12" t="e">
        <f>#REF!</f>
        <v>#REF!</v>
      </c>
    </row>
    <row r="54" spans="1:3" ht="16.5" customHeight="1" x14ac:dyDescent="0.15">
      <c r="A54" s="11" t="s">
        <v>456</v>
      </c>
      <c r="B54" s="17" t="e">
        <f>IF(OR(C54,C60&lt;&gt;0,COUNTIF(C55:C59,TRUE)&gt;0),A54,"")</f>
        <v>#REF!</v>
      </c>
      <c r="C54" s="11" t="b">
        <v>0</v>
      </c>
    </row>
    <row r="55" spans="1:3" ht="16.5" x14ac:dyDescent="0.15">
      <c r="A55" s="13" t="s">
        <v>116</v>
      </c>
      <c r="B55" s="12" t="s">
        <v>83</v>
      </c>
      <c r="C55" s="13" t="b">
        <v>0</v>
      </c>
    </row>
    <row r="56" spans="1:3" ht="16.5" x14ac:dyDescent="0.15">
      <c r="A56" s="11" t="s">
        <v>115</v>
      </c>
      <c r="B56" s="11" t="s">
        <v>101</v>
      </c>
      <c r="C56" s="11" t="b">
        <v>0</v>
      </c>
    </row>
    <row r="57" spans="1:3" ht="16.5" x14ac:dyDescent="0.15">
      <c r="A57" s="13" t="s">
        <v>114</v>
      </c>
      <c r="B57" s="12" t="s">
        <v>84</v>
      </c>
      <c r="C57" s="13" t="b">
        <v>0</v>
      </c>
    </row>
    <row r="58" spans="1:3" ht="16.5" x14ac:dyDescent="0.15">
      <c r="A58" s="11" t="s">
        <v>113</v>
      </c>
      <c r="B58" s="11" t="s">
        <v>85</v>
      </c>
      <c r="C58" s="11" t="b">
        <v>0</v>
      </c>
    </row>
    <row r="59" spans="1:3" ht="16.5" x14ac:dyDescent="0.15">
      <c r="A59" s="13" t="s">
        <v>112</v>
      </c>
      <c r="B59" s="12" t="s">
        <v>143</v>
      </c>
      <c r="C59" s="13" t="b">
        <v>0</v>
      </c>
    </row>
    <row r="60" spans="1:3" ht="16.5" x14ac:dyDescent="0.15">
      <c r="A60" s="11" t="s">
        <v>355</v>
      </c>
      <c r="B60" s="11" t="s">
        <v>242</v>
      </c>
      <c r="C60" s="11" t="e">
        <f>#REF!</f>
        <v>#REF!</v>
      </c>
    </row>
    <row r="61" spans="1:3" ht="16.5" customHeight="1" x14ac:dyDescent="0.15">
      <c r="A61" s="16" t="s">
        <v>457</v>
      </c>
      <c r="B61" s="16" t="e">
        <f>IF(OR(C61,C68&lt;&gt;0,COUNTIF(C62:C67,TRUE)&gt;0),A61,"")</f>
        <v>#REF!</v>
      </c>
      <c r="C61" s="13" t="b">
        <v>0</v>
      </c>
    </row>
    <row r="62" spans="1:3" ht="16.5" x14ac:dyDescent="0.15">
      <c r="A62" s="11" t="s">
        <v>111</v>
      </c>
      <c r="B62" s="11" t="s">
        <v>195</v>
      </c>
      <c r="C62" s="11" t="b">
        <v>0</v>
      </c>
    </row>
    <row r="63" spans="1:3" ht="16.5" x14ac:dyDescent="0.15">
      <c r="A63" s="13" t="s">
        <v>110</v>
      </c>
      <c r="B63" s="12" t="s">
        <v>86</v>
      </c>
      <c r="C63" s="13" t="b">
        <v>0</v>
      </c>
    </row>
    <row r="64" spans="1:3" ht="16.5" x14ac:dyDescent="0.15">
      <c r="A64" s="11" t="s">
        <v>109</v>
      </c>
      <c r="B64" s="11" t="s">
        <v>196</v>
      </c>
      <c r="C64" s="11" t="b">
        <v>0</v>
      </c>
    </row>
    <row r="65" spans="1:3" ht="16.5" x14ac:dyDescent="0.15">
      <c r="A65" s="13" t="s">
        <v>108</v>
      </c>
      <c r="B65" s="12" t="s">
        <v>87</v>
      </c>
      <c r="C65" s="13" t="b">
        <v>0</v>
      </c>
    </row>
    <row r="66" spans="1:3" ht="16.5" x14ac:dyDescent="0.15">
      <c r="A66" s="11" t="s">
        <v>107</v>
      </c>
      <c r="B66" s="11" t="s">
        <v>88</v>
      </c>
      <c r="C66" s="11" t="b">
        <v>0</v>
      </c>
    </row>
    <row r="67" spans="1:3" ht="16.5" x14ac:dyDescent="0.15">
      <c r="A67" s="13" t="s">
        <v>106</v>
      </c>
      <c r="B67" s="12" t="s">
        <v>143</v>
      </c>
      <c r="C67" s="13" t="b">
        <v>0</v>
      </c>
    </row>
    <row r="68" spans="1:3" ht="16.5" x14ac:dyDescent="0.15">
      <c r="A68" s="11" t="s">
        <v>249</v>
      </c>
      <c r="B68" s="11" t="s">
        <v>242</v>
      </c>
      <c r="C68" s="11" t="e">
        <f>#REF!</f>
        <v>#REF!</v>
      </c>
    </row>
    <row r="69" spans="1:3" ht="16.5" customHeight="1" x14ac:dyDescent="0.15">
      <c r="A69" s="12" t="s">
        <v>458</v>
      </c>
      <c r="B69" s="16" t="e">
        <f>IF(OR(C69,C74&lt;&gt;0,COUNTIF(C70:C73,TRUE)&gt;0),A69,"")</f>
        <v>#REF!</v>
      </c>
      <c r="C69" s="13" t="b">
        <v>0</v>
      </c>
    </row>
    <row r="70" spans="1:3" ht="16.5" x14ac:dyDescent="0.15">
      <c r="A70" s="11" t="s">
        <v>105</v>
      </c>
      <c r="B70" s="11" t="s">
        <v>89</v>
      </c>
      <c r="C70" s="11" t="b">
        <v>0</v>
      </c>
    </row>
    <row r="71" spans="1:3" ht="16.5" x14ac:dyDescent="0.15">
      <c r="A71" s="13" t="s">
        <v>104</v>
      </c>
      <c r="B71" s="12" t="s">
        <v>197</v>
      </c>
      <c r="C71" s="13" t="b">
        <v>0</v>
      </c>
    </row>
    <row r="72" spans="1:3" ht="16.5" x14ac:dyDescent="0.15">
      <c r="A72" s="11" t="s">
        <v>103</v>
      </c>
      <c r="B72" s="11" t="s">
        <v>198</v>
      </c>
      <c r="C72" s="11" t="b">
        <v>0</v>
      </c>
    </row>
    <row r="73" spans="1:3" ht="16.5" x14ac:dyDescent="0.15">
      <c r="A73" s="13" t="s">
        <v>102</v>
      </c>
      <c r="B73" s="12" t="s">
        <v>143</v>
      </c>
      <c r="C73" s="13" t="b">
        <v>0</v>
      </c>
    </row>
    <row r="74" spans="1:3" ht="16.5" x14ac:dyDescent="0.15">
      <c r="A74" s="11" t="s">
        <v>259</v>
      </c>
      <c r="B74" s="11" t="s">
        <v>242</v>
      </c>
      <c r="C74" s="11" t="e">
        <f>#REF!</f>
        <v>#REF!</v>
      </c>
    </row>
  </sheetData>
  <phoneticPr fontId="2"/>
  <conditionalFormatting sqref="N3:S3 N6:S6 N16:S16">
    <cfRule type="expression" priority="1">
      <formula>#REF!=TRUE</formula>
    </cfRule>
  </conditionalFormatting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0"/>
  <sheetViews>
    <sheetView workbookViewId="0">
      <selection activeCell="C17" sqref="C17"/>
    </sheetView>
  </sheetViews>
  <sheetFormatPr defaultRowHeight="12" x14ac:dyDescent="0.15"/>
  <cols>
    <col min="1" max="1" width="20.625" style="1" customWidth="1"/>
    <col min="2" max="2" width="24.625" style="1" customWidth="1"/>
    <col min="3" max="3" width="12.625" style="1" customWidth="1"/>
    <col min="4" max="4" width="29.5" style="1" bestFit="1" customWidth="1"/>
    <col min="5" max="5" width="29.625" style="1" bestFit="1" customWidth="1"/>
    <col min="6" max="16384" width="9" style="1"/>
  </cols>
  <sheetData>
    <row r="1" spans="1:3" ht="36" customHeight="1" x14ac:dyDescent="0.15">
      <c r="A1" s="14" t="s">
        <v>161</v>
      </c>
      <c r="B1" s="14" t="s">
        <v>442</v>
      </c>
      <c r="C1" s="14" t="s">
        <v>159</v>
      </c>
    </row>
    <row r="2" spans="1:3" ht="16.5" x14ac:dyDescent="0.15">
      <c r="A2" s="13" t="s">
        <v>421</v>
      </c>
      <c r="B2" s="13" t="s">
        <v>434</v>
      </c>
      <c r="C2" s="16" t="e">
        <f>#REF!</f>
        <v>#REF!</v>
      </c>
    </row>
    <row r="3" spans="1:3" ht="16.5" x14ac:dyDescent="0.15">
      <c r="A3" s="11" t="s">
        <v>422</v>
      </c>
      <c r="B3" s="11" t="s">
        <v>434</v>
      </c>
      <c r="C3" s="17" t="e">
        <f>#REF!</f>
        <v>#REF!</v>
      </c>
    </row>
    <row r="4" spans="1:3" ht="16.5" x14ac:dyDescent="0.15">
      <c r="A4" s="13" t="s">
        <v>423</v>
      </c>
      <c r="B4" s="13" t="s">
        <v>434</v>
      </c>
      <c r="C4" s="16" t="e">
        <f>#REF!</f>
        <v>#REF!</v>
      </c>
    </row>
    <row r="5" spans="1:3" ht="16.5" x14ac:dyDescent="0.15">
      <c r="A5" s="11" t="s">
        <v>424</v>
      </c>
      <c r="B5" s="11" t="s">
        <v>434</v>
      </c>
      <c r="C5" s="17" t="e">
        <f>#REF!</f>
        <v>#REF!</v>
      </c>
    </row>
    <row r="6" spans="1:3" ht="16.5" x14ac:dyDescent="0.15">
      <c r="A6" s="13" t="s">
        <v>425</v>
      </c>
      <c r="B6" s="13" t="s">
        <v>435</v>
      </c>
      <c r="C6" s="16" t="e">
        <f>#REF!</f>
        <v>#REF!</v>
      </c>
    </row>
    <row r="7" spans="1:3" ht="16.5" x14ac:dyDescent="0.15">
      <c r="A7" s="11" t="s">
        <v>426</v>
      </c>
      <c r="B7" s="11" t="s">
        <v>435</v>
      </c>
      <c r="C7" s="17" t="e">
        <f>#REF!</f>
        <v>#REF!</v>
      </c>
    </row>
    <row r="8" spans="1:3" ht="16.5" x14ac:dyDescent="0.15">
      <c r="A8" s="13" t="s">
        <v>427</v>
      </c>
      <c r="B8" s="13" t="s">
        <v>435</v>
      </c>
      <c r="C8" s="16" t="e">
        <f>#REF!</f>
        <v>#REF!</v>
      </c>
    </row>
    <row r="9" spans="1:3" ht="16.5" x14ac:dyDescent="0.15">
      <c r="A9" s="11" t="s">
        <v>428</v>
      </c>
      <c r="B9" s="11" t="s">
        <v>435</v>
      </c>
      <c r="C9" s="17" t="e">
        <f>#REF!</f>
        <v>#REF!</v>
      </c>
    </row>
    <row r="10" spans="1:3" ht="16.5" x14ac:dyDescent="0.15">
      <c r="A10" s="13" t="s">
        <v>429</v>
      </c>
      <c r="B10" s="13" t="s">
        <v>435</v>
      </c>
      <c r="C10" s="16" t="e">
        <f>#REF!</f>
        <v>#REF!</v>
      </c>
    </row>
    <row r="11" spans="1:3" ht="16.5" x14ac:dyDescent="0.15">
      <c r="A11" s="11" t="s">
        <v>430</v>
      </c>
      <c r="B11" s="11" t="s">
        <v>435</v>
      </c>
      <c r="C11" s="17" t="e">
        <f>#REF!</f>
        <v>#REF!</v>
      </c>
    </row>
    <row r="12" spans="1:3" ht="16.5" x14ac:dyDescent="0.15">
      <c r="A12" s="13" t="s">
        <v>431</v>
      </c>
      <c r="B12" s="13" t="s">
        <v>435</v>
      </c>
      <c r="C12" s="16" t="e">
        <f>#REF!</f>
        <v>#REF!</v>
      </c>
    </row>
    <row r="13" spans="1:3" ht="16.5" x14ac:dyDescent="0.15">
      <c r="A13" s="11" t="s">
        <v>432</v>
      </c>
      <c r="B13" s="11" t="s">
        <v>435</v>
      </c>
      <c r="C13" s="17" t="e">
        <f>#REF!</f>
        <v>#REF!</v>
      </c>
    </row>
    <row r="14" spans="1:3" ht="16.5" x14ac:dyDescent="0.15">
      <c r="A14" s="13" t="s">
        <v>433</v>
      </c>
      <c r="B14" s="13" t="s">
        <v>435</v>
      </c>
      <c r="C14" s="16" t="e">
        <f>#REF!</f>
        <v>#REF!</v>
      </c>
    </row>
    <row r="15" spans="1:3" ht="16.5" x14ac:dyDescent="0.15">
      <c r="A15" s="11" t="s">
        <v>441</v>
      </c>
      <c r="B15" s="11" t="s">
        <v>435</v>
      </c>
      <c r="C15" s="17" t="e">
        <f>#REF!</f>
        <v>#REF!</v>
      </c>
    </row>
    <row r="16" spans="1:3" ht="16.5" x14ac:dyDescent="0.15">
      <c r="A16" s="13" t="s">
        <v>436</v>
      </c>
      <c r="B16" s="13" t="s">
        <v>435</v>
      </c>
      <c r="C16" s="16" t="e">
        <f>#REF!</f>
        <v>#REF!</v>
      </c>
    </row>
    <row r="17" spans="1:3" ht="16.5" x14ac:dyDescent="0.15">
      <c r="A17" s="11" t="s">
        <v>437</v>
      </c>
      <c r="B17" s="11" t="s">
        <v>435</v>
      </c>
      <c r="C17" s="17" t="e">
        <f>#REF!</f>
        <v>#REF!</v>
      </c>
    </row>
    <row r="18" spans="1:3" ht="16.5" x14ac:dyDescent="0.15">
      <c r="A18" s="13" t="s">
        <v>438</v>
      </c>
      <c r="B18" s="13" t="s">
        <v>435</v>
      </c>
      <c r="C18" s="16" t="e">
        <f>#REF!</f>
        <v>#REF!</v>
      </c>
    </row>
    <row r="19" spans="1:3" ht="16.5" x14ac:dyDescent="0.15">
      <c r="A19" s="11" t="s">
        <v>439</v>
      </c>
      <c r="B19" s="11" t="s">
        <v>435</v>
      </c>
      <c r="C19" s="17" t="e">
        <f>#REF!</f>
        <v>#REF!</v>
      </c>
    </row>
    <row r="20" spans="1:3" ht="16.5" x14ac:dyDescent="0.15">
      <c r="A20" s="13" t="s">
        <v>440</v>
      </c>
      <c r="B20" s="13" t="s">
        <v>435</v>
      </c>
      <c r="C20" s="16" t="e">
        <f>#REF!</f>
        <v>#REF!</v>
      </c>
    </row>
  </sheetData>
  <phoneticPr fontId="2"/>
  <conditionalFormatting sqref="P2:U2 P5:U5 P14:U15">
    <cfRule type="expression" priority="1">
      <formula>#REF!=TRUE</formula>
    </cfRule>
  </conditionalFormatting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/>
  <dimension ref="A1:AE215"/>
  <sheetViews>
    <sheetView topLeftCell="A181" workbookViewId="0">
      <selection activeCell="H204" sqref="H204"/>
    </sheetView>
  </sheetViews>
  <sheetFormatPr defaultRowHeight="13.5" x14ac:dyDescent="0.15"/>
  <cols>
    <col min="2" max="8" width="9" customWidth="1"/>
    <col min="16" max="16" width="17.625" customWidth="1"/>
    <col min="17" max="17" width="4.75" customWidth="1"/>
  </cols>
  <sheetData>
    <row r="1" spans="1:31" ht="14.25" thickBot="1" x14ac:dyDescent="0.2">
      <c r="J1" s="15">
        <v>5</v>
      </c>
      <c r="Q1" s="15">
        <v>4</v>
      </c>
      <c r="X1" s="15">
        <v>3</v>
      </c>
      <c r="AE1" s="15">
        <v>2</v>
      </c>
    </row>
    <row r="2" spans="1:31" x14ac:dyDescent="0.15">
      <c r="A2" t="s">
        <v>647</v>
      </c>
      <c r="D2" t="s">
        <v>653</v>
      </c>
    </row>
    <row r="3" spans="1:31" ht="16.5" x14ac:dyDescent="0.15">
      <c r="A3" s="80">
        <v>5</v>
      </c>
      <c r="B3" s="80" t="s">
        <v>72</v>
      </c>
      <c r="D3" s="12" t="s">
        <v>343</v>
      </c>
    </row>
    <row r="4" spans="1:31" x14ac:dyDescent="0.15">
      <c r="A4" s="80">
        <v>4</v>
      </c>
      <c r="B4" s="80" t="s">
        <v>71</v>
      </c>
      <c r="D4" s="69" t="s">
        <v>420</v>
      </c>
    </row>
    <row r="5" spans="1:31" x14ac:dyDescent="0.15">
      <c r="A5" s="80">
        <v>3</v>
      </c>
      <c r="B5" s="80" t="s">
        <v>70</v>
      </c>
      <c r="D5" s="10" t="str">
        <f>IF('DB（Ⅱ）'!B8=FALSE,"",D4)</f>
        <v>※「作業の上達」についてはBの評価段階が存在しない。</v>
      </c>
    </row>
    <row r="6" spans="1:31" x14ac:dyDescent="0.15">
      <c r="A6" s="80">
        <v>2</v>
      </c>
      <c r="B6" s="80" t="s">
        <v>76</v>
      </c>
    </row>
    <row r="7" spans="1:31" x14ac:dyDescent="0.15">
      <c r="A7" t="s">
        <v>648</v>
      </c>
      <c r="H7" s="87" t="s">
        <v>695</v>
      </c>
      <c r="I7" t="s">
        <v>696</v>
      </c>
    </row>
    <row r="8" spans="1:31" x14ac:dyDescent="0.15">
      <c r="A8" s="80" t="s">
        <v>409</v>
      </c>
      <c r="B8" s="80" t="str">
        <f>IF('DB（Ⅰ）'!$C$47,'DB（Ⅰ）'!$B$47,"")&amp;IF('DB（Ⅰ）'!$C$47,IF('DB（Ⅰ）'!$C$48,"、"&amp;'DB（Ⅰ）'!$B$48,""),IF('DB（Ⅰ）'!$C$48,'DB（Ⅰ）'!$B$48,""))&amp;IF(COUNTIF('DB（Ⅰ）'!$C$47:$C$48,TRUE)&lt;&gt;0,IF('DB（Ⅰ）'!$C$49,"、"&amp;'DB（Ⅰ）'!$B$49,""),IF('DB（Ⅰ）'!$C$49,'DB（Ⅰ）'!$B$49,""))&amp;IF(COUNTIF('DB（Ⅰ）'!$C$47:$C$49,TRUE)&lt;&gt;0,IF('DB（Ⅰ）'!$C$50,"、"&amp;'DB（Ⅰ）'!$B$50,""),IF('DB（Ⅰ）'!$C$50,'DB（Ⅰ）'!$B$50,""))&amp;IF(COUNTIF('DB（Ⅰ）'!$C$47:$C$50,TRUE)&lt;&gt;0,IF('DB（Ⅰ）'!$C$51,"、"&amp;'DB（Ⅰ）'!$B$51,""),IF('DB（Ⅰ）'!$C$51,'DB（Ⅰ）'!$B$51,""))&amp;IF(COUNTIF('DB（Ⅰ）'!$C$47:$C$51,TRUE)&lt;&gt;0,IF('DB（Ⅰ）'!$C$52,"、"&amp;'DB（Ⅰ）'!$B$52,""),IF('DB（Ⅰ）'!$C$52,'DB（Ⅰ）'!$B$52,""))&amp;IF(COUNTIF('DB（Ⅰ）'!$C$47:$C$52,TRUE)&lt;&gt;0,IF('DB（Ⅰ）'!$C$53,"、"&amp;'DB（Ⅰ）'!$B$53,""),IF('DB（Ⅰ）'!$C$53,'DB（Ⅰ）'!$B$53,""))&amp;IF(COUNTIF('DB（Ⅰ）'!$C$47:$C$53,TRUE)&lt;&gt;0,IF('DB（Ⅰ）'!$C$55,"、"&amp;'DB（Ⅰ）'!$B$55,""),IF('DB（Ⅰ）'!$C$55,'DB（Ⅰ）'!$B$55,""))</f>
        <v/>
      </c>
      <c r="C8" t="s">
        <v>410</v>
      </c>
      <c r="D8" t="s">
        <v>649</v>
      </c>
      <c r="H8" s="81" t="s">
        <v>650</v>
      </c>
      <c r="I8" s="82"/>
    </row>
    <row r="9" spans="1:31" x14ac:dyDescent="0.15">
      <c r="A9" s="80" t="s">
        <v>373</v>
      </c>
      <c r="B9" s="80" t="str">
        <f>IF('DB（Ⅲ）'!$C$3,'DB（Ⅲ）'!$B$3,"")&amp;IF('DB（Ⅲ）'!$C$3,IF('DB（Ⅲ）'!$C$4,"、"&amp;'DB（Ⅲ）'!$B$4,""),IF('DB（Ⅲ）'!$C$4,'DB（Ⅲ）'!$B$4,""))&amp;IF(COUNTIF('DB（Ⅲ）'!$C$3:$C$4,TRUE)&lt;&gt;0,IF('DB（Ⅲ）'!$C$5,"、"&amp;'DB（Ⅲ）'!$B$5,""),IF('DB（Ⅲ）'!$C$5,'DB（Ⅲ）'!$B$5,""))&amp;IF(COUNTIF('DB（Ⅲ）'!$C$3:$C$5,TRUE)&lt;&gt;0,IF('DB（Ⅲ）'!$C$6,"、"&amp;'DB（Ⅲ）'!$B$6,""),IF('DB（Ⅲ）'!$C$6,'DB（Ⅲ）'!$B$6,""))&amp;IF(COUNTIF('DB（Ⅲ）'!$C$3:$C$6,TRUE)&lt;&gt;0,IF('DB（Ⅲ）'!$C$7,"、"&amp;'DB（Ⅲ）'!$B$7,""),IF('DB（Ⅲ）'!$C$7,'DB（Ⅲ）'!$B$7,""))&amp;IF(COUNTIF('DB（Ⅲ）'!$C$3:$C$7,TRUE)&lt;&gt;0,IF('DB（Ⅲ）'!$C$8,"、"&amp;'DB（Ⅲ）'!$B$8,""),IF('DB（Ⅲ）'!$C$8,'DB（Ⅲ）'!$B$8,""))&amp;IF(COUNTIF('DB（Ⅲ）'!$C$3:$C$8,TRUE)&lt;&gt;0,IF('DB（Ⅲ）'!$C$9,"、"&amp;'DB（Ⅲ）'!$B$9,""),IF('DB（Ⅲ）'!$C$9,'DB（Ⅲ）'!$B$9,""))&amp;IF(COUNTIF('DB（Ⅲ）'!$C$3:$C$9,TRUE)&lt;&gt;0,IF('DB（Ⅲ）'!$C$10,"、"&amp;'DB（Ⅲ）'!$B$10,""),IF('DB（Ⅲ）'!$C$10,'DB（Ⅲ）'!$B$10,""))&amp;IF(COUNTIF('DB（Ⅲ）'!$C$3:$C$10,TRUE)&lt;&gt;0,IF('DB（Ⅲ）'!$C$11,"、"&amp;'DB（Ⅲ）'!$B$11,""),IF('DB（Ⅲ）'!$C$11,'DB（Ⅲ）'!$B$11,""))</f>
        <v/>
      </c>
      <c r="C9" t="s">
        <v>410</v>
      </c>
      <c r="D9" s="75" t="s">
        <v>494</v>
      </c>
      <c r="E9" s="75"/>
      <c r="H9" s="83" t="s">
        <v>651</v>
      </c>
      <c r="I9" s="84" t="e">
        <f>LEFT(SUBSTITUTE(SUBSTITUTE(SUBSTITUTE('DB（Ⅰ）'!C82,CHAR(10),"")," ",""),"　",""),82)</f>
        <v>#REF!</v>
      </c>
    </row>
    <row r="10" spans="1:31" x14ac:dyDescent="0.15">
      <c r="A10" s="80" t="s">
        <v>374</v>
      </c>
      <c r="B10" s="80" t="str">
        <f>IF('DB（Ⅲ）'!$C$14,'DB（Ⅲ）'!$B$14,"")&amp;IF('DB（Ⅲ）'!$C$14,IF('DB（Ⅲ）'!$C$15,"、"&amp;'DB（Ⅲ）'!$B$15,""),IF('DB（Ⅲ）'!$C$15,'DB（Ⅲ）'!$B$15,""))&amp;IF(COUNTIF('DB（Ⅲ）'!$C$14:$C$15,TRUE)&lt;&gt;0,IF('DB（Ⅲ）'!$C$16,"、"&amp;'DB（Ⅲ）'!$B$16,""),IF('DB（Ⅲ）'!$C$16,'DB（Ⅲ）'!$B$16,""))&amp;IF(COUNTIF('DB（Ⅲ）'!$C$14:$C$16,TRUE)&lt;&gt;0,IF('DB（Ⅲ）'!$C$17,"、"&amp;'DB（Ⅲ）'!$B$17,""),IF('DB（Ⅲ）'!$C$17,'DB（Ⅲ）'!$B$17,""))</f>
        <v/>
      </c>
      <c r="C10" t="s">
        <v>410</v>
      </c>
      <c r="D10" s="76" t="s">
        <v>489</v>
      </c>
      <c r="E10" s="75" t="e">
        <f>REPT(""&amp;CHAR(10)&amp;"",INT(LEN(#REF!)/18)+(LEN(#REF!)-LEN(SUBSTITUTE(#REF!,CHAR(10),""))))</f>
        <v>#REF!</v>
      </c>
      <c r="H10" s="83" t="s">
        <v>75</v>
      </c>
      <c r="I10" s="84" t="e">
        <f>LEFT(SUBSTITUTE(SUBSTITUTE(SUBSTITUTE('DB（Ⅰ）'!C148,CHAR(10),"")," ",""),"　",""),96)</f>
        <v>#REF!</v>
      </c>
    </row>
    <row r="11" spans="1:31" x14ac:dyDescent="0.15">
      <c r="A11" s="80" t="s">
        <v>375</v>
      </c>
      <c r="B11" s="80" t="str">
        <f>IF('DB（Ⅲ）'!$C$20,'DB（Ⅲ）'!$B$20,"")&amp;IF('DB（Ⅲ）'!$C$20,IF('DB（Ⅲ）'!$C$21,"、"&amp;'DB（Ⅲ）'!$B$21,""),IF('DB（Ⅲ）'!$C$21,'DB（Ⅲ）'!$B$21,""))&amp;IF(COUNTIF('DB（Ⅲ）'!$C$20:$C$21,TRUE)&lt;&gt;0,IF('DB（Ⅲ）'!$C$22,"、"&amp;'DB（Ⅲ）'!$B$22,""),IF('DB（Ⅲ）'!$C$22,'DB（Ⅲ）'!$B$22,""))&amp;IF(COUNTIF('DB（Ⅲ）'!$C$20:$C$22,TRUE)&lt;&gt;0,IF('DB（Ⅲ）'!$C$23,"、"&amp;'DB（Ⅲ）'!$B$23,""),IF('DB（Ⅲ）'!$C$23,'DB（Ⅲ）'!$B$23,""))</f>
        <v/>
      </c>
      <c r="C11" t="s">
        <v>410</v>
      </c>
      <c r="D11" s="76" t="s">
        <v>490</v>
      </c>
      <c r="E11" s="75" t="e">
        <f>REPT(""&amp;CHAR(10)&amp;"",INT(LEN(#REF!)/18)+(LEN(#REF!)-LEN(SUBSTITUTE(#REF!,CHAR(10),""))))</f>
        <v>#REF!</v>
      </c>
      <c r="H11" s="85" t="s">
        <v>652</v>
      </c>
      <c r="I11" s="86" t="e">
        <f>LEFT(SUBSTITUTE(SUBSTITUTE(SUBSTITUTE('DB（Ⅰ）'!C164,CHAR(10),"")," ",""),"　",""),96)</f>
        <v>#REF!</v>
      </c>
    </row>
    <row r="12" spans="1:31" x14ac:dyDescent="0.15">
      <c r="A12" s="80" t="s">
        <v>376</v>
      </c>
      <c r="B12" s="80" t="str">
        <f>IF('DB（Ⅲ）'!$C$26,'DB（Ⅲ）'!$B$26,"")&amp;IF('DB（Ⅲ）'!$C$26,IF('DB（Ⅲ）'!$C$27,"、"&amp;'DB（Ⅲ）'!$B$27,""),IF('DB（Ⅲ）'!$C$27,'DB（Ⅲ）'!$B$27,""))&amp;IF(COUNTIF('DB（Ⅲ）'!$C$26:$C$27,TRUE)&lt;&gt;0,IF('DB（Ⅲ）'!$C$28,"、"&amp;'DB（Ⅲ）'!$B$28,""),IF('DB（Ⅲ）'!$C$28,'DB（Ⅲ）'!$B$28,""))&amp;IF(COUNTIF('DB（Ⅲ）'!$C$26:$C$28,TRUE)&lt;&gt;0,IF('DB（Ⅲ）'!$C$29,"、"&amp;'DB（Ⅲ）'!$B$29,""),IF('DB（Ⅲ）'!$C$29,'DB（Ⅲ）'!$B$29,""))</f>
        <v/>
      </c>
      <c r="C12" t="s">
        <v>410</v>
      </c>
      <c r="D12" s="76" t="s">
        <v>491</v>
      </c>
      <c r="E12" s="75" t="e">
        <f>REPT(""&amp;CHAR(10)&amp;"",INT(LEN(#REF!)/18)+(LEN(#REF!)-LEN(SUBSTITUTE(#REF!,CHAR(10),""))))</f>
        <v>#REF!</v>
      </c>
    </row>
    <row r="13" spans="1:31" x14ac:dyDescent="0.15">
      <c r="A13" s="80" t="s">
        <v>377</v>
      </c>
      <c r="B13" s="80" t="str">
        <f>IF('DB（Ⅲ）'!$C$32,'DB（Ⅲ）'!$B$32,"")&amp;IF('DB（Ⅲ）'!$C$32,IF('DB（Ⅲ）'!$C$33,"、"&amp;'DB（Ⅲ）'!$B$33,""),IF('DB（Ⅲ）'!$C$33,'DB（Ⅲ）'!$B$33,""))&amp;IF(COUNTIF('DB（Ⅲ）'!$C$32:$C$33,TRUE)&lt;&gt;0,IF('DB（Ⅲ）'!$C$34,"、"&amp;'DB（Ⅲ）'!$B$34,""),IF('DB（Ⅲ）'!$C$34,'DB（Ⅲ）'!$B$34,""))&amp;IF(COUNTIF('DB（Ⅲ）'!$C$32:$C$34,TRUE)&lt;&gt;0,IF('DB（Ⅲ）'!$C$35,"、"&amp;'DB（Ⅲ）'!$B$35,""),IF('DB（Ⅲ）'!$C$35,'DB（Ⅲ）'!$B$35,""))</f>
        <v/>
      </c>
      <c r="C13" t="s">
        <v>410</v>
      </c>
      <c r="D13" s="76" t="s">
        <v>492</v>
      </c>
      <c r="E13" s="75" t="e">
        <f>REPT(""&amp;CHAR(10)&amp;"",INT(LEN(#REF!)/18)+(LEN(#REF!)-LEN(SUBSTITUTE(#REF!,CHAR(10),""))))</f>
        <v>#REF!</v>
      </c>
    </row>
    <row r="14" spans="1:31" x14ac:dyDescent="0.15">
      <c r="A14" s="80" t="s">
        <v>378</v>
      </c>
      <c r="B14" s="80" t="str">
        <f>IF('DB（Ⅲ）'!$C$38,'DB（Ⅲ）'!$B$38,"")&amp;IF('DB（Ⅲ）'!$C$38,IF('DB（Ⅲ）'!$C$39,"、"&amp;'DB（Ⅲ）'!$B$39,""),IF('DB（Ⅲ）'!$C$39,'DB（Ⅲ）'!$B$39,""))&amp;IF(COUNTIF('DB（Ⅲ）'!$C$38:$C$39,TRUE)&lt;&gt;0,IF('DB（Ⅲ）'!$C$40,"、"&amp;'DB（Ⅲ）'!$B$40,""),IF('DB（Ⅲ）'!$C$40,'DB（Ⅲ）'!$B$40,""))&amp;IF(COUNTIF('DB（Ⅲ）'!$C$38:$C$40,TRUE)&lt;&gt;0,IF('DB（Ⅲ）'!$C$41,"、"&amp;'DB（Ⅲ）'!$B$41,""),IF('DB（Ⅲ）'!$C$41,'DB（Ⅲ）'!$B$41,""))&amp;IF(COUNTIF('DB（Ⅲ）'!$C$38:$C$41,TRUE)&lt;&gt;0,IF('DB（Ⅲ）'!$C$42,"、"&amp;'DB（Ⅲ）'!$B$42,""),IF('DB（Ⅲ）'!$C$42,'DB（Ⅲ）'!$B$42,""))&amp;IF(COUNTIF('DB（Ⅲ）'!$C$38:$C$42,TRUE)&lt;&gt;0,IF('DB（Ⅲ）'!$C$43,"、"&amp;'DB（Ⅲ）'!$B$43,""),IF('DB（Ⅲ）'!$C$43,'DB（Ⅲ）'!$B$43,""))</f>
        <v/>
      </c>
      <c r="C14" t="s">
        <v>410</v>
      </c>
      <c r="D14" s="76" t="s">
        <v>493</v>
      </c>
      <c r="E14" s="75" t="e">
        <f>REPT(""&amp;CHAR(10)&amp;"",INT(LEN(#REF!)/18)+(LEN(#REF!)-LEN(SUBSTITUTE(#REF!,CHAR(10),""))))</f>
        <v>#REF!</v>
      </c>
      <c r="H14" t="s">
        <v>684</v>
      </c>
    </row>
    <row r="15" spans="1:31" x14ac:dyDescent="0.15">
      <c r="A15" s="80" t="s">
        <v>379</v>
      </c>
      <c r="B15" s="80" t="str">
        <f>IF('DB（Ⅲ）'!$C$46,'DB（Ⅲ）'!$B$46,"")&amp;IF('DB（Ⅲ）'!$C$46,IF('DB（Ⅲ）'!$C$47,"、"&amp;'DB（Ⅲ）'!$B$47,""),IF('DB（Ⅲ）'!$C$47,'DB（Ⅲ）'!$B$47,""))&amp;IF(COUNTIF('DB（Ⅲ）'!$C$46:$C$47,TRUE)&lt;&gt;0,IF('DB（Ⅲ）'!$C$48,"、"&amp;'DB（Ⅲ）'!$B$48,""),IF('DB（Ⅲ）'!$C$48,'DB（Ⅲ）'!$B$48,""))&amp;IF(COUNTIF('DB（Ⅲ）'!$C$46:$C$48,TRUE)&lt;&gt;0,IF('DB（Ⅲ）'!$C$49,"、"&amp;'DB（Ⅲ）'!$B$49,""),IF('DB（Ⅲ）'!$C$49,'DB（Ⅲ）'!$B$49,""))&amp;IF(COUNTIF('DB（Ⅲ）'!$C$46:$C$49,TRUE)&lt;&gt;0,IF('DB（Ⅲ）'!$C$50,"、"&amp;'DB（Ⅲ）'!$B$50,""),IF('DB（Ⅲ）'!$C$50,'DB（Ⅲ）'!$B$50,""))&amp;IF(COUNTIF('DB（Ⅲ）'!$C$46:$C$50,TRUE)&lt;&gt;0,IF('DB（Ⅲ）'!$C$51,"、"&amp;'DB（Ⅲ）'!$B$51,""),IF('DB（Ⅲ）'!$C$51,'DB（Ⅲ）'!$B$51,""))&amp;IF(COUNTIF('DB（Ⅲ）'!$C$46:$C$51,TRUE)&lt;&gt;0,IF('DB（Ⅲ）'!$C$52,"、"&amp;'DB（Ⅲ）'!$B$52,""),IF('DB（Ⅲ）'!$C$52,'DB（Ⅲ）'!$B$52,""))</f>
        <v/>
      </c>
      <c r="C15" t="s">
        <v>410</v>
      </c>
      <c r="D15" s="76">
        <v>3</v>
      </c>
      <c r="E15" s="75" t="e">
        <f>REPT(""&amp;CHAR(10)&amp;"",INT(LEN(#REF!)/75)+(LEN(#REF!)-LEN(SUBSTITUTE(#REF!,CHAR(10),""))))</f>
        <v>#REF!</v>
      </c>
      <c r="H15" s="80" t="s">
        <v>654</v>
      </c>
      <c r="I15" s="80" t="str">
        <f>IF('DB（Ⅱ）'!B3=FALSE,"",_xlfn.IFNA(VLOOKUP('DB（Ⅱ）'!C3,work!$A$3:$B$6,2,FALSE),""))</f>
        <v/>
      </c>
      <c r="J15" s="80" t="str">
        <f>IF('DB（Ⅱ）'!B3=FALSE,"",IF('DB（Ⅱ）'!F3,"●",""))</f>
        <v/>
      </c>
    </row>
    <row r="16" spans="1:31" x14ac:dyDescent="0.15">
      <c r="A16" s="80" t="s">
        <v>380</v>
      </c>
      <c r="B16" s="80" t="str">
        <f>IF('DB（Ⅲ）'!$C$55,'DB（Ⅲ）'!$B$55,"")&amp;IF('DB（Ⅲ）'!$C$55,IF('DB（Ⅲ）'!$C$56,"、"&amp;'DB（Ⅲ）'!$B$56,""),IF('DB（Ⅲ）'!$C$56,'DB（Ⅲ）'!$B$56,""))&amp;IF(COUNTIF('DB（Ⅲ）'!$C$55:$C$56,TRUE)&lt;&gt;0,IF('DB（Ⅲ）'!$C$57,"、"&amp;'DB（Ⅲ）'!$B$57,""),IF('DB（Ⅲ）'!$C$57,'DB（Ⅲ）'!$B$57,""))&amp;IF(COUNTIF('DB（Ⅲ）'!$C$55:$C$57,TRUE)&lt;&gt;0,IF('DB（Ⅲ）'!$C$58,"、"&amp;'DB（Ⅲ）'!$B$58,""),IF('DB（Ⅲ）'!$C$58,'DB（Ⅲ）'!$B$58,""))&amp;IF(COUNTIF('DB（Ⅲ）'!$C$55:$C$58,TRUE)&lt;&gt;0,IF('DB（Ⅲ）'!$C$59,"、"&amp;'DB（Ⅲ）'!$B$59,""),IF('DB（Ⅲ）'!$C$59,'DB（Ⅲ）'!$B$59,""))</f>
        <v/>
      </c>
      <c r="C16" t="s">
        <v>410</v>
      </c>
      <c r="D16" s="76">
        <v>4</v>
      </c>
      <c r="E16" s="75" t="e">
        <f>REPT(""&amp;CHAR(10)&amp;"",INT(LEN(#REF!)/75)+(LEN(#REF!)-LEN(SUBSTITUTE(#REF!,CHAR(10),""))))</f>
        <v>#REF!</v>
      </c>
      <c r="H16" s="80" t="s">
        <v>655</v>
      </c>
      <c r="I16" s="80" t="str">
        <f>IF('DB（Ⅱ）'!B4=FALSE,"",_xlfn.IFNA(VLOOKUP('DB（Ⅱ）'!C4,work!$A$3:$B$6,2,FALSE),""))</f>
        <v/>
      </c>
      <c r="J16" s="80" t="str">
        <f>IF('DB（Ⅱ）'!B4=FALSE,"",IF('DB（Ⅱ）'!F4,"●",""))</f>
        <v/>
      </c>
    </row>
    <row r="17" spans="1:10" x14ac:dyDescent="0.15">
      <c r="A17" s="80" t="s">
        <v>381</v>
      </c>
      <c r="B17" s="80" t="str">
        <f>IF('DB（Ⅲ）'!$C$62,'DB（Ⅲ）'!$B$62,"")&amp;IF('DB（Ⅲ）'!$C$62,IF('DB（Ⅲ）'!$C$63,"、"&amp;'DB（Ⅲ）'!$B$63,""),IF('DB（Ⅲ）'!$C$63,'DB（Ⅲ）'!$B$63,""))&amp;IF(COUNTIF('DB（Ⅲ）'!$C$62:$C$63,TRUE)&lt;&gt;0,IF('DB（Ⅲ）'!$C$64,"、"&amp;'DB（Ⅲ）'!$B$64,""),IF('DB（Ⅲ）'!$C$64,'DB（Ⅲ）'!$B$64,""))&amp;IF(COUNTIF('DB（Ⅲ）'!$C$62:$C$64,TRUE)&lt;&gt;0,IF('DB（Ⅲ）'!$C$65,"、"&amp;'DB（Ⅲ）'!$B$65,""),IF('DB（Ⅲ）'!$C$65,'DB（Ⅲ）'!$B$65,""))&amp;IF(COUNTIF('DB（Ⅲ）'!$C$62:$C$65,TRUE)&lt;&gt;0,IF('DB（Ⅲ）'!$C$66,"、"&amp;'DB（Ⅲ）'!$B$66,""),IF('DB（Ⅲ）'!$C$66,'DB（Ⅲ）'!$B$66,""))&amp;IF(COUNTIF('DB（Ⅲ）'!$C$62:$C$66,TRUE)&lt;&gt;0,IF('DB（Ⅲ）'!$C$67,"、"&amp;'DB（Ⅲ）'!$B$67,""),IF('DB（Ⅲ）'!$C$67,'DB（Ⅲ）'!$B$67,""))</f>
        <v/>
      </c>
      <c r="C17" t="s">
        <v>410</v>
      </c>
      <c r="D17" s="76" t="s">
        <v>495</v>
      </c>
      <c r="E17" s="75" t="e">
        <f>REPT(""&amp;CHAR(10)&amp;"",INT(LEN(#REF!)/75)+(LEN(#REF!)-LEN(SUBSTITUTE(#REF!,CHAR(10),""))))</f>
        <v>#REF!</v>
      </c>
      <c r="H17" s="80" t="s">
        <v>656</v>
      </c>
      <c r="I17" s="80" t="str">
        <f>IF('DB（Ⅱ）'!B5=FALSE,"",_xlfn.IFNA(VLOOKUP('DB（Ⅱ）'!C5,work!$A$3:$B$6,2,FALSE),""))</f>
        <v/>
      </c>
      <c r="J17" s="80" t="str">
        <f>IF('DB（Ⅱ）'!B5=FALSE,"",IF('DB（Ⅱ）'!F5,"●",""))</f>
        <v/>
      </c>
    </row>
    <row r="18" spans="1:10" x14ac:dyDescent="0.15">
      <c r="A18" s="80" t="s">
        <v>382</v>
      </c>
      <c r="B18" s="80" t="str">
        <f>IF('DB（Ⅲ）'!$C$70,'DB（Ⅲ）'!$B$70,"")&amp;IF('DB（Ⅲ）'!$C$70,IF('DB（Ⅲ）'!$C$71,"、"&amp;'DB（Ⅲ）'!$B$71,""),IF('DB（Ⅲ）'!$C$71,'DB（Ⅲ）'!$B$71,""))&amp;IF(COUNTIF('DB（Ⅲ）'!$C$70:$C$71,TRUE)&lt;&gt;0,IF('DB（Ⅲ）'!$C$72,"、"&amp;'DB（Ⅲ）'!$B$72,""),IF('DB（Ⅲ）'!$C$72,'DB（Ⅲ）'!$B$72,""))&amp;IF(COUNTIF('DB（Ⅲ）'!$C$70:$C$72,TRUE)&lt;&gt;0,IF('DB（Ⅲ）'!$C$73,"、"&amp;'DB（Ⅲ）'!$B$73,""),IF('DB（Ⅲ）'!$C$73,'DB（Ⅲ）'!$B$73,""))</f>
        <v/>
      </c>
      <c r="C18" t="s">
        <v>410</v>
      </c>
      <c r="D18" s="76" t="s">
        <v>496</v>
      </c>
      <c r="E18" s="75" t="e">
        <f>REPT(""&amp;CHAR(10)&amp;"",INT(LEN(#REF!)/75)+(LEN(#REF!)-LEN(SUBSTITUTE(#REF!,CHAR(10),""))))</f>
        <v>#REF!</v>
      </c>
      <c r="H18" s="80" t="s">
        <v>356</v>
      </c>
      <c r="I18" s="80" t="str">
        <f>IF('DB（Ⅱ）'!B6=FALSE,"",_xlfn.IFNA(VLOOKUP('DB（Ⅱ）'!C6,work!$A$3:$B$6,2,FALSE),""))</f>
        <v/>
      </c>
      <c r="J18" s="80" t="str">
        <f>IF('DB（Ⅱ）'!B6=FALSE,"",IF('DB（Ⅱ）'!F6,"●",""))</f>
        <v/>
      </c>
    </row>
    <row r="19" spans="1:10" x14ac:dyDescent="0.15">
      <c r="D19" s="76" t="s">
        <v>497</v>
      </c>
      <c r="E19" s="75" t="e">
        <f>REPT(""&amp;CHAR(10)&amp;"",INT(LEN(#REF!)/75)+(LEN(#REF!)-LEN(SUBSTITUTE(#REF!,CHAR(10),""))))</f>
        <v>#REF!</v>
      </c>
      <c r="H19" s="80" t="s">
        <v>657</v>
      </c>
      <c r="I19" s="80" t="str">
        <f>IF('DB（Ⅱ）'!B7=FALSE,"",_xlfn.IFNA(VLOOKUP('DB（Ⅱ）'!C7,work!$A$3:$B$6,2,FALSE),""))</f>
        <v/>
      </c>
      <c r="J19" s="80" t="str">
        <f>IF('DB（Ⅱ）'!B7=FALSE,"",IF('DB（Ⅱ）'!F7,"●",""))</f>
        <v/>
      </c>
    </row>
    <row r="20" spans="1:10" x14ac:dyDescent="0.15">
      <c r="D20" s="76" t="s">
        <v>498</v>
      </c>
      <c r="E20" s="75" t="e">
        <f>REPT(""&amp;CHAR(10)&amp;"",INT(LEN(#REF!)/75)+(LEN(#REF!)-LEN(SUBSTITUTE(#REF!,CHAR(10),""))))</f>
        <v>#REF!</v>
      </c>
      <c r="H20" s="80" t="s">
        <v>358</v>
      </c>
      <c r="I20" s="80" t="str">
        <f>IF('DB（Ⅱ）'!B8=FALSE,"",_xlfn.IFNA(VLOOKUP('DB（Ⅱ）'!C8,work!$A$3:$B$6,2,FALSE),""))</f>
        <v/>
      </c>
      <c r="J20" s="80" t="str">
        <f>IF('DB（Ⅱ）'!B8=FALSE,"",IF('DB（Ⅱ）'!F8,"●",""))</f>
        <v/>
      </c>
    </row>
    <row r="21" spans="1:10" x14ac:dyDescent="0.15">
      <c r="D21" s="76" t="s">
        <v>499</v>
      </c>
      <c r="E21" s="75" t="e">
        <f>REPT(""&amp;CHAR(10)&amp;"",INT(LEN(#REF!)/75)+(LEN(#REF!)-LEN(SUBSTITUTE(#REF!,CHAR(10),""))))</f>
        <v>#REF!</v>
      </c>
      <c r="H21" s="80" t="s">
        <v>658</v>
      </c>
      <c r="I21" s="80" t="str">
        <f>IF('DB（Ⅱ）'!B9=FALSE,"",_xlfn.IFNA(VLOOKUP('DB（Ⅱ）'!C9,work!$A$3:$B$6,2,FALSE),""))</f>
        <v/>
      </c>
      <c r="J21" s="80" t="str">
        <f>IF('DB（Ⅱ）'!B9=FALSE,"",IF('DB（Ⅱ）'!F9,"●",""))</f>
        <v/>
      </c>
    </row>
    <row r="22" spans="1:10" x14ac:dyDescent="0.15">
      <c r="D22" s="76">
        <v>6</v>
      </c>
      <c r="E22" s="75" t="e">
        <f>REPT(""&amp;CHAR(10)&amp;"",INT(LEN(#REF!)/31)+(LEN(#REF!)-LEN(SUBSTITUTE(#REF!,CHAR(10),""))))</f>
        <v>#REF!</v>
      </c>
      <c r="H22" s="80" t="s">
        <v>359</v>
      </c>
      <c r="I22" s="80" t="str">
        <f>IF('DB（Ⅱ）'!B10=FALSE,"",_xlfn.IFNA(VLOOKUP('DB（Ⅱ）'!C10,work!$A$3:$B$6,2,FALSE),""))</f>
        <v>B</v>
      </c>
      <c r="J22" s="80" t="str">
        <f>IF('DB（Ⅱ）'!B10=FALSE,"",IF('DB（Ⅱ）'!F10,"●",""))</f>
        <v/>
      </c>
    </row>
    <row r="23" spans="1:10" x14ac:dyDescent="0.15">
      <c r="D23" s="76">
        <v>7</v>
      </c>
      <c r="E23" s="75" t="e">
        <f>REPT(""&amp;CHAR(10)&amp;"",INT(LEN(#REF!)/75)+(LEN(#REF!)-LEN(SUBSTITUTE(#REF!,CHAR(10),""))))</f>
        <v>#REF!</v>
      </c>
      <c r="H23" s="80" t="s">
        <v>659</v>
      </c>
      <c r="I23" s="80" t="str">
        <f>IF('DB（Ⅱ）'!B11=FALSE,"",_xlfn.IFNA(VLOOKUP('DB（Ⅱ）'!C11,work!$A$3:$B$6,2,FALSE),""))</f>
        <v/>
      </c>
      <c r="J23" s="80" t="str">
        <f>IF('DB（Ⅱ）'!B11=FALSE,"",IF('DB（Ⅱ）'!F11,"●",""))</f>
        <v/>
      </c>
    </row>
    <row r="24" spans="1:10" x14ac:dyDescent="0.15">
      <c r="D24" s="76">
        <v>8</v>
      </c>
      <c r="E24" s="75" t="e">
        <f>REPT(""&amp;CHAR(10)&amp;"",INT(LEN(#REF!)/75)+(LEN(#REF!)-LEN(SUBSTITUTE(#REF!,CHAR(10),""))))</f>
        <v>#REF!</v>
      </c>
      <c r="H24" s="80" t="s">
        <v>360</v>
      </c>
      <c r="I24" s="80" t="str">
        <f>IF('DB（Ⅱ）'!B12=FALSE,"",_xlfn.IFNA(VLOOKUP('DB（Ⅱ）'!C12,work!$A$3:$B$6,2,FALSE),""))</f>
        <v/>
      </c>
      <c r="J24" s="80" t="str">
        <f>IF('DB（Ⅱ）'!B12=FALSE,"",IF('DB（Ⅱ）'!F12,"●",""))</f>
        <v/>
      </c>
    </row>
    <row r="25" spans="1:10" x14ac:dyDescent="0.15">
      <c r="D25" s="76" t="s">
        <v>500</v>
      </c>
      <c r="E25" s="75" t="e">
        <f>REPT(""&amp;CHAR(10)&amp;"",INT(LEN(#REF!)/75)+(LEN(#REF!)-LEN(SUBSTITUTE(#REF!,CHAR(10),""))))</f>
        <v>#REF!</v>
      </c>
      <c r="H25" s="80" t="s">
        <v>660</v>
      </c>
      <c r="I25" s="80" t="str">
        <f>IF('DB（Ⅱ）'!B13=FALSE,"",_xlfn.IFNA(VLOOKUP('DB（Ⅱ）'!C13,work!$A$3:$B$6,2,FALSE),""))</f>
        <v/>
      </c>
      <c r="J25" s="80" t="str">
        <f>IF('DB（Ⅱ）'!B13=FALSE,"",IF('DB（Ⅱ）'!F13,"●",""))</f>
        <v/>
      </c>
    </row>
    <row r="26" spans="1:10" x14ac:dyDescent="0.15">
      <c r="D26" s="76" t="s">
        <v>501</v>
      </c>
      <c r="E26" s="75" t="e">
        <f>REPT(""&amp;CHAR(10)&amp;"",INT(LEN(#REF!)/68)+(LEN(#REF!)-LEN(SUBSTITUTE(#REF!,CHAR(10),""))))</f>
        <v>#REF!</v>
      </c>
      <c r="H26" s="80" t="s">
        <v>361</v>
      </c>
      <c r="I26" s="80" t="str">
        <f>IF('DB（Ⅱ）'!B14=FALSE,"",_xlfn.IFNA(VLOOKUP('DB（Ⅱ）'!C14,work!$A$3:$B$6,2,FALSE),""))</f>
        <v/>
      </c>
      <c r="J26" s="80" t="str">
        <f>IF('DB（Ⅱ）'!B14=FALSE,"",IF('DB（Ⅱ）'!F14,"●",""))</f>
        <v/>
      </c>
    </row>
    <row r="27" spans="1:10" x14ac:dyDescent="0.15">
      <c r="D27" s="76">
        <v>10</v>
      </c>
      <c r="E27" s="75" t="e">
        <f>REPT(""&amp;CHAR(10)&amp;"",INT(LEN(#REF!)/68)+(LEN(#REF!)-LEN(SUBSTITUTE(#REF!,CHAR(10),""))))</f>
        <v>#REF!</v>
      </c>
      <c r="H27" s="80" t="s">
        <v>661</v>
      </c>
      <c r="I27" s="80" t="str">
        <f>IF('DB（Ⅱ）'!B15=FALSE,"",_xlfn.IFNA(VLOOKUP('DB（Ⅱ）'!C15,work!$A$3:$B$6,2,FALSE),""))</f>
        <v/>
      </c>
      <c r="J27" s="80" t="str">
        <f>IF('DB（Ⅱ）'!B15=FALSE,"",IF('DB（Ⅱ）'!F15,"●",""))</f>
        <v/>
      </c>
    </row>
    <row r="28" spans="1:10" x14ac:dyDescent="0.15">
      <c r="D28" s="76">
        <v>12</v>
      </c>
      <c r="E28" s="75" t="e">
        <f>REPT(""&amp;CHAR(10)&amp;"",INT(LEN(#REF!)/75)+(LEN(#REF!)-LEN(SUBSTITUTE(#REF!,CHAR(10),""))))</f>
        <v>#REF!</v>
      </c>
      <c r="H28" s="80" t="s">
        <v>362</v>
      </c>
      <c r="I28" s="80" t="str">
        <f>IF('DB（Ⅱ）'!B16=FALSE,"",_xlfn.IFNA(VLOOKUP('DB（Ⅱ）'!C16,work!$A$3:$B$6,2,FALSE),""))</f>
        <v/>
      </c>
      <c r="J28" s="80" t="str">
        <f>IF('DB（Ⅱ）'!B16=FALSE,"",IF('DB（Ⅱ）'!F16,"●",""))</f>
        <v/>
      </c>
    </row>
    <row r="29" spans="1:10" x14ac:dyDescent="0.15">
      <c r="D29" s="76">
        <v>13</v>
      </c>
      <c r="E29" s="75" t="e">
        <f>REPT(""&amp;CHAR(10)&amp;"",INT(LEN(#REF!)/75)+(LEN(#REF!)-LEN(SUBSTITUTE(#REF!,CHAR(10),""))))</f>
        <v>#REF!</v>
      </c>
      <c r="H29" s="80" t="s">
        <v>662</v>
      </c>
      <c r="I29" s="80" t="str">
        <f>IF('DB（Ⅱ）'!B17=FALSE,"",_xlfn.IFNA(VLOOKUP('DB（Ⅱ）'!C17,work!$A$3:$B$6,2,FALSE),""))</f>
        <v/>
      </c>
      <c r="J29" s="80" t="str">
        <f>IF('DB（Ⅱ）'!B17=FALSE,"",IF('DB（Ⅱ）'!F17,"●",""))</f>
        <v/>
      </c>
    </row>
    <row r="30" spans="1:10" x14ac:dyDescent="0.15">
      <c r="D30" s="76">
        <v>14</v>
      </c>
      <c r="E30" s="75" t="e">
        <f>REPT(""&amp;CHAR(10)&amp;"",INT(LEN(#REF!)/75)+(LEN(#REF!)-LEN(SUBSTITUTE(#REF!,CHAR(10),""))))</f>
        <v>#REF!</v>
      </c>
      <c r="H30" s="80" t="s">
        <v>363</v>
      </c>
      <c r="I30" s="80" t="str">
        <f>IF('DB（Ⅱ）'!B18=FALSE,"",_xlfn.IFNA(VLOOKUP('DB（Ⅱ）'!C18,work!$A$3:$B$6,2,FALSE),""))</f>
        <v/>
      </c>
      <c r="J30" s="80" t="str">
        <f>IF('DB（Ⅱ）'!B18=FALSE,"",IF('DB（Ⅱ）'!F18,"●",""))</f>
        <v/>
      </c>
    </row>
    <row r="31" spans="1:10" x14ac:dyDescent="0.15">
      <c r="D31" s="76">
        <v>15</v>
      </c>
      <c r="E31" s="75" t="e">
        <f>REPT(""&amp;CHAR(10)&amp;"",INT(LEN(#REF!)/75)+(LEN(#REF!)-LEN(SUBSTITUTE(#REF!,CHAR(10),""))))</f>
        <v>#REF!</v>
      </c>
      <c r="H31" s="80" t="s">
        <v>663</v>
      </c>
      <c r="I31" s="80" t="str">
        <f>IF('DB（Ⅱ）'!B19=FALSE,"",_xlfn.IFNA(VLOOKUP('DB（Ⅱ）'!C19,work!$A$3:$B$6,2,FALSE),""))</f>
        <v/>
      </c>
      <c r="J31" s="80" t="str">
        <f>IF('DB（Ⅱ）'!B19=FALSE,"",IF('DB（Ⅱ）'!F19,"●",""))</f>
        <v/>
      </c>
    </row>
    <row r="32" spans="1:10" x14ac:dyDescent="0.15">
      <c r="D32" s="76">
        <v>16</v>
      </c>
      <c r="E32" s="75" t="e">
        <f>REPT(""&amp;CHAR(10)&amp;"",INT(LEN(#REF!)/75)+(LEN(#REF!)-LEN(SUBSTITUTE(#REF!,CHAR(10),""))))</f>
        <v>#REF!</v>
      </c>
      <c r="H32" s="80" t="s">
        <v>364</v>
      </c>
      <c r="I32" s="80" t="str">
        <f>IF('DB（Ⅱ）'!B20=FALSE,"",_xlfn.IFNA(VLOOKUP('DB（Ⅱ）'!C20,work!$A$3:$B$6,2,FALSE),""))</f>
        <v/>
      </c>
      <c r="J32" s="80" t="str">
        <f>IF('DB（Ⅱ）'!B20=FALSE,"",IF('DB（Ⅱ）'!F20,"●",""))</f>
        <v/>
      </c>
    </row>
    <row r="33" spans="4:10" x14ac:dyDescent="0.15">
      <c r="D33" s="76" t="s">
        <v>502</v>
      </c>
      <c r="E33" s="75" t="e">
        <f>REPT(""&amp;CHAR(10)&amp;"",INT(LEN(#REF!)/28)+(LEN(#REF!)-LEN(SUBSTITUTE(#REF!,CHAR(10),""))))</f>
        <v>#REF!</v>
      </c>
      <c r="H33" s="80" t="s">
        <v>664</v>
      </c>
      <c r="I33" s="80" t="str">
        <f>IF('DB（Ⅱ）'!B21=FALSE,"",_xlfn.IFNA(VLOOKUP('DB（Ⅱ）'!C21,work!$A$3:$B$6,2,FALSE),""))</f>
        <v/>
      </c>
      <c r="J33" s="80" t="str">
        <f>IF('DB（Ⅱ）'!B21=FALSE,"",IF('DB（Ⅱ）'!F21,"●",""))</f>
        <v/>
      </c>
    </row>
    <row r="34" spans="4:10" x14ac:dyDescent="0.15">
      <c r="D34" s="76" t="s">
        <v>503</v>
      </c>
      <c r="E34" s="75" t="e">
        <f>REPT(""&amp;CHAR(10)&amp;"",INT(LEN(#REF!)/28)+(LEN(#REF!)-LEN(SUBSTITUTE(#REF!,CHAR(10),""))))</f>
        <v>#REF!</v>
      </c>
      <c r="H34" s="80" t="s">
        <v>365</v>
      </c>
      <c r="I34" s="80" t="str">
        <f>IF('DB（Ⅱ）'!B22=FALSE,"",_xlfn.IFNA(VLOOKUP('DB（Ⅱ）'!C22,work!$A$3:$B$6,2,FALSE),""))</f>
        <v/>
      </c>
      <c r="J34" s="80" t="str">
        <f>IF('DB（Ⅱ）'!B22=FALSE,"",IF('DB（Ⅱ）'!F22,"●",""))</f>
        <v/>
      </c>
    </row>
    <row r="35" spans="4:10" x14ac:dyDescent="0.15">
      <c r="D35" s="76" t="s">
        <v>384</v>
      </c>
      <c r="E35" s="75" t="e">
        <f>REPT(""&amp;CHAR(10)&amp;"",INT(LEN(#REF!)/75)+(LEN(#REF!)-LEN(SUBSTITUTE(#REF!,CHAR(10),""))))</f>
        <v>#REF!</v>
      </c>
      <c r="H35" s="80" t="s">
        <v>665</v>
      </c>
      <c r="I35" s="80" t="str">
        <f>IF('DB（Ⅱ）'!B23=FALSE,"",_xlfn.IFNA(VLOOKUP('DB（Ⅱ）'!C23,work!$A$3:$B$6,2,FALSE),""))</f>
        <v/>
      </c>
      <c r="J35" s="80" t="str">
        <f>IF('DB（Ⅱ）'!B23=FALSE,"",IF('DB（Ⅱ）'!F23,"●",""))</f>
        <v/>
      </c>
    </row>
    <row r="36" spans="4:10" x14ac:dyDescent="0.15">
      <c r="D36" s="76">
        <v>19</v>
      </c>
      <c r="E36" s="75" t="e">
        <f>REPT(""&amp;CHAR(10)&amp;"",INT(LEN(#REF!)/75)+(LEN(#REF!)-LEN(SUBSTITUTE(#REF!,CHAR(10),""))))</f>
        <v>#REF!</v>
      </c>
      <c r="H36" s="80" t="s">
        <v>666</v>
      </c>
      <c r="I36" s="80" t="str">
        <f>IF('DB（Ⅱ）'!B24=FALSE,"",_xlfn.IFNA(VLOOKUP('DB（Ⅱ）'!C24,work!$A$3:$B$6,2,FALSE),""))</f>
        <v/>
      </c>
      <c r="J36" s="80" t="str">
        <f>IF('DB（Ⅱ）'!B24=FALSE,"",IF('DB（Ⅱ）'!F24,"●",""))</f>
        <v/>
      </c>
    </row>
    <row r="37" spans="4:10" x14ac:dyDescent="0.15">
      <c r="D37" s="76">
        <v>21</v>
      </c>
      <c r="E37" s="75" t="e">
        <f>REPT(""&amp;CHAR(10)&amp;"",INT(LEN(#REF!)/14)+(LEN(#REF!)-LEN(SUBSTITUTE(#REF!,CHAR(10),""))))</f>
        <v>#REF!</v>
      </c>
      <c r="H37" s="80" t="s">
        <v>667</v>
      </c>
      <c r="I37" s="80" t="str">
        <f>IF('DB（Ⅱ）'!B25=FALSE,"",_xlfn.IFNA(VLOOKUP('DB（Ⅱ）'!C25,work!$A$3:$B$6,2,FALSE),""))</f>
        <v/>
      </c>
      <c r="J37" s="80" t="str">
        <f>IF('DB（Ⅱ）'!B25=FALSE,"",IF('DB（Ⅱ）'!F25,"●",""))</f>
        <v/>
      </c>
    </row>
    <row r="38" spans="4:10" x14ac:dyDescent="0.15">
      <c r="D38" s="76">
        <v>22</v>
      </c>
      <c r="E38" s="75" t="e">
        <f>REPT(""&amp;CHAR(10)&amp;"",INT(LEN(#REF!)/68)+(LEN(#REF!)-LEN(SUBSTITUTE(#REF!,CHAR(10),""))))</f>
        <v>#REF!</v>
      </c>
      <c r="H38" s="80" t="s">
        <v>668</v>
      </c>
      <c r="I38" s="80" t="str">
        <f>IF('DB（Ⅱ）'!B26=FALSE,"",_xlfn.IFNA(VLOOKUP('DB（Ⅱ）'!C26,work!$A$3:$B$6,2,FALSE),""))</f>
        <v/>
      </c>
      <c r="J38" s="80" t="str">
        <f>IF('DB（Ⅱ）'!B26=FALSE,"",IF('DB（Ⅱ）'!F26,"●",""))</f>
        <v/>
      </c>
    </row>
    <row r="39" spans="4:10" x14ac:dyDescent="0.15">
      <c r="D39" s="76">
        <v>23</v>
      </c>
      <c r="E39" s="75" t="e">
        <f>REPT(""&amp;CHAR(10)&amp;"",INT(LEN(#REF!)/75)+(LEN(#REF!)-LEN(SUBSTITUTE(#REF!,CHAR(10),""))))</f>
        <v>#REF!</v>
      </c>
      <c r="H39" s="80" t="s">
        <v>669</v>
      </c>
      <c r="I39" s="80" t="str">
        <f>IF('DB（Ⅱ）'!B27=FALSE,"",_xlfn.IFNA(VLOOKUP('DB（Ⅱ）'!C27,work!$A$3:$B$6,2,FALSE),""))</f>
        <v/>
      </c>
      <c r="J39" s="80" t="str">
        <f>IF('DB（Ⅱ）'!B27=FALSE,"",IF('DB（Ⅱ）'!F27,"●",""))</f>
        <v/>
      </c>
    </row>
    <row r="40" spans="4:10" x14ac:dyDescent="0.15">
      <c r="D40" s="76" t="s">
        <v>504</v>
      </c>
      <c r="E40" s="75" t="e">
        <f>REPT(""&amp;CHAR(10)&amp;"",INT(LEN(#REF!)/40)+(LEN(#REF!)-LEN(SUBSTITUTE(#REF!,CHAR(10),""))))</f>
        <v>#REF!</v>
      </c>
      <c r="H40" s="80" t="s">
        <v>670</v>
      </c>
      <c r="I40" s="80" t="str">
        <f>IF('DB（Ⅱ）'!B28=FALSE,"",_xlfn.IFNA(VLOOKUP('DB（Ⅱ）'!C28,work!$A$3:$B$6,2,FALSE),""))</f>
        <v/>
      </c>
      <c r="J40" s="80" t="str">
        <f>IF('DB（Ⅱ）'!B28=FALSE,"",IF('DB（Ⅱ）'!F28,"●",""))</f>
        <v/>
      </c>
    </row>
    <row r="41" spans="4:10" x14ac:dyDescent="0.15">
      <c r="D41" s="76" t="s">
        <v>505</v>
      </c>
      <c r="E41" s="75" t="e">
        <f>REPT(""&amp;CHAR(10)&amp;"",INT(LEN(#REF!)/68)+(LEN(#REF!)-LEN(SUBSTITUTE(#REF!,CHAR(10),""))))</f>
        <v>#REF!</v>
      </c>
      <c r="H41" s="80" t="s">
        <v>671</v>
      </c>
      <c r="I41" s="80" t="str">
        <f>IF('DB（Ⅱ）'!B29=FALSE,"",_xlfn.IFNA(VLOOKUP('DB（Ⅱ）'!C29,work!$A$3:$B$6,2,FALSE),""))</f>
        <v/>
      </c>
      <c r="J41" s="80" t="str">
        <f>IF('DB（Ⅱ）'!B29=FALSE,"",IF('DB（Ⅱ）'!F29,"●",""))</f>
        <v/>
      </c>
    </row>
    <row r="42" spans="4:10" x14ac:dyDescent="0.15">
      <c r="D42" s="76">
        <v>25</v>
      </c>
      <c r="E42" s="75" t="e">
        <f>REPT(""&amp;CHAR(10)&amp;"",INT(LEN(#REF!)/75)+(LEN(#REF!)-LEN(SUBSTITUTE(#REF!,CHAR(10),""))))</f>
        <v>#REF!</v>
      </c>
      <c r="H42" s="80" t="s">
        <v>672</v>
      </c>
      <c r="I42" s="80" t="str">
        <f>IF('DB（Ⅱ）'!B30=FALSE,"",_xlfn.IFNA(VLOOKUP('DB（Ⅱ）'!C30,work!$A$3:$B$6,2,FALSE),""))</f>
        <v/>
      </c>
      <c r="J42" s="80" t="str">
        <f>IF('DB（Ⅱ）'!B30=FALSE,"",IF('DB（Ⅱ）'!F30,"●",""))</f>
        <v/>
      </c>
    </row>
    <row r="43" spans="4:10" x14ac:dyDescent="0.15">
      <c r="D43" s="76">
        <v>26</v>
      </c>
      <c r="E43" s="75" t="e">
        <f>REPT(""&amp;CHAR(10)&amp;"",INT(LEN(#REF!)/75)+(LEN(#REF!)-LEN(SUBSTITUTE(#REF!,CHAR(10),""))))</f>
        <v>#REF!</v>
      </c>
      <c r="H43" s="80" t="s">
        <v>673</v>
      </c>
      <c r="I43" s="80" t="str">
        <f>IF('DB（Ⅱ）'!B31=FALSE,"",_xlfn.IFNA(VLOOKUP('DB（Ⅱ）'!C31,work!$A$3:$B$6,2,FALSE),""))</f>
        <v/>
      </c>
      <c r="J43" s="80" t="str">
        <f>IF('DB（Ⅱ）'!B31=FALSE,"",IF('DB（Ⅱ）'!F31,"●",""))</f>
        <v/>
      </c>
    </row>
    <row r="44" spans="4:10" x14ac:dyDescent="0.15">
      <c r="D44" s="76">
        <v>27</v>
      </c>
      <c r="E44" s="75" t="e">
        <f>REPT(""&amp;CHAR(10)&amp;"",INT(LEN(#REF!)/75)+(LEN(#REF!)-LEN(SUBSTITUTE(#REF!,CHAR(10),""))))</f>
        <v>#REF!</v>
      </c>
      <c r="H44" s="80" t="s">
        <v>366</v>
      </c>
      <c r="I44" s="80" t="str">
        <f>IF('DB（Ⅱ）'!B32=FALSE,"",_xlfn.IFNA(VLOOKUP('DB（Ⅱ）'!C32,work!$A$3:$B$6,2,FALSE),""))</f>
        <v/>
      </c>
      <c r="J44" s="80" t="str">
        <f>IF('DB（Ⅱ）'!B32=FALSE,"",IF('DB（Ⅱ）'!F32,"●",""))</f>
        <v/>
      </c>
    </row>
    <row r="45" spans="4:10" x14ac:dyDescent="0.15">
      <c r="D45" s="76">
        <v>28</v>
      </c>
      <c r="E45" s="75" t="e">
        <f>REPT(""&amp;CHAR(10)&amp;"",INT(LEN(#REF!)/70)+(LEN(#REF!)-LEN(SUBSTITUTE(#REF!,CHAR(10),""))))</f>
        <v>#REF!</v>
      </c>
      <c r="H45" s="80" t="s">
        <v>674</v>
      </c>
      <c r="I45" s="80" t="str">
        <f>IF('DB（Ⅱ）'!B33=FALSE,"",_xlfn.IFNA(VLOOKUP('DB（Ⅱ）'!C33,work!$A$3:$B$6,2,FALSE),""))</f>
        <v/>
      </c>
      <c r="J45" s="80" t="str">
        <f>IF('DB（Ⅱ）'!B33=FALSE,"",IF('DB（Ⅱ）'!F33,"●",""))</f>
        <v/>
      </c>
    </row>
    <row r="46" spans="4:10" x14ac:dyDescent="0.15">
      <c r="D46" s="76">
        <v>29</v>
      </c>
      <c r="E46" s="75" t="e">
        <f>REPT(""&amp;CHAR(10)&amp;"",INT(LEN(#REF!)/70)+(LEN(#REF!)-LEN(SUBSTITUTE(#REF!,CHAR(10),""))))</f>
        <v>#REF!</v>
      </c>
      <c r="H46" s="80" t="s">
        <v>368</v>
      </c>
      <c r="I46" s="80" t="str">
        <f>IF('DB（Ⅱ）'!B34=FALSE,"",_xlfn.IFNA(VLOOKUP('DB（Ⅱ）'!C34,work!$A$3:$B$6,2,FALSE),""))</f>
        <v/>
      </c>
      <c r="J46" s="80" t="str">
        <f>IF('DB（Ⅱ）'!B34=FALSE,"",IF('DB（Ⅱ）'!F34,"●",""))</f>
        <v/>
      </c>
    </row>
    <row r="47" spans="4:10" x14ac:dyDescent="0.15">
      <c r="D47" s="76">
        <v>30</v>
      </c>
      <c r="E47" s="75" t="e">
        <f>REPT(""&amp;CHAR(10)&amp;"",INT(LEN(#REF!)/53)+(LEN(#REF!)-LEN(SUBSTITUTE(#REF!,CHAR(10),""))))</f>
        <v>#REF!</v>
      </c>
      <c r="H47" s="80" t="s">
        <v>675</v>
      </c>
      <c r="I47" s="80" t="str">
        <f>IF('DB（Ⅱ）'!B35=FALSE,"",_xlfn.IFNA(VLOOKUP('DB（Ⅱ）'!C35,work!$A$3:$B$6,2,FALSE),""))</f>
        <v/>
      </c>
      <c r="J47" s="80" t="str">
        <f>IF('DB（Ⅱ）'!B35=FALSE,"",IF('DB（Ⅱ）'!F35,"●",""))</f>
        <v/>
      </c>
    </row>
    <row r="48" spans="4:10" x14ac:dyDescent="0.15">
      <c r="D48" s="76">
        <v>31</v>
      </c>
      <c r="E48" s="75" t="e">
        <f>REPT(""&amp;CHAR(10)&amp;"",INT(LEN(#REF!)/70)+(LEN(#REF!)-LEN(SUBSTITUTE(#REF!,CHAR(10),""))))</f>
        <v>#REF!</v>
      </c>
      <c r="H48" s="80" t="s">
        <v>369</v>
      </c>
      <c r="I48" s="80" t="str">
        <f>IF('DB（Ⅱ）'!B36=FALSE,"",_xlfn.IFNA(VLOOKUP('DB（Ⅱ）'!C36,work!$A$3:$B$6,2,FALSE),""))</f>
        <v/>
      </c>
      <c r="J48" s="80" t="str">
        <f>IF('DB（Ⅱ）'!B36=FALSE,"",IF('DB（Ⅱ）'!F36,"●",""))</f>
        <v/>
      </c>
    </row>
    <row r="49" spans="4:10" x14ac:dyDescent="0.15">
      <c r="D49" s="76">
        <v>32</v>
      </c>
      <c r="E49" s="75" t="e">
        <f>REPT(""&amp;CHAR(10)&amp;"",INT(LEN(#REF!)/70)+(LEN(#REF!)-LEN(SUBSTITUTE(#REF!,CHAR(10),""))))</f>
        <v>#REF!</v>
      </c>
      <c r="H49" s="80" t="s">
        <v>676</v>
      </c>
      <c r="I49" s="80" t="str">
        <f>IF('DB（Ⅱ）'!B37=FALSE,"",_xlfn.IFNA(VLOOKUP('DB（Ⅱ）'!C37,work!$A$3:$B$6,2,FALSE),""))</f>
        <v/>
      </c>
      <c r="J49" s="80" t="str">
        <f>IF('DB（Ⅱ）'!B37=FALSE,"",IF('DB（Ⅱ）'!F37,"●",""))</f>
        <v/>
      </c>
    </row>
    <row r="50" spans="4:10" x14ac:dyDescent="0.15">
      <c r="D50" s="76">
        <v>33</v>
      </c>
      <c r="E50" s="75" t="e">
        <f>REPT(""&amp;CHAR(10)&amp;"",INT(LEN(#REF!)/70)+(LEN(#REF!)-LEN(SUBSTITUTE(#REF!,CHAR(10),""))))</f>
        <v>#REF!</v>
      </c>
      <c r="H50" s="80" t="s">
        <v>677</v>
      </c>
      <c r="I50" s="80" t="str">
        <f>IF('DB（Ⅱ）'!B38=FALSE,"",_xlfn.IFNA(VLOOKUP('DB（Ⅱ）'!C38,work!$A$3:$B$6,2,FALSE),""))</f>
        <v/>
      </c>
      <c r="J50" s="80" t="str">
        <f>IF('DB（Ⅱ）'!B38=FALSE,"",IF('DB（Ⅱ）'!F38,"●",""))</f>
        <v/>
      </c>
    </row>
    <row r="51" spans="4:10" x14ac:dyDescent="0.15">
      <c r="D51" s="76" t="s">
        <v>506</v>
      </c>
      <c r="E51" s="75" t="e">
        <f>REPT(""&amp;CHAR(10)&amp;"",INT(LEN(#REF!)/82)+(LEN(#REF!)-LEN(SUBSTITUTE(#REF!,CHAR(10),""))))</f>
        <v>#REF!</v>
      </c>
      <c r="H51" s="80" t="s">
        <v>678</v>
      </c>
      <c r="I51" s="80" t="str">
        <f>IF('DB（Ⅱ）'!B39=FALSE,"",_xlfn.IFNA(VLOOKUP('DB（Ⅱ）'!C39,work!$A$3:$B$6,2,FALSE),""))</f>
        <v/>
      </c>
      <c r="J51" s="80" t="str">
        <f>IF('DB（Ⅱ）'!B39=FALSE,"",IF('DB（Ⅱ）'!F39,"●",""))</f>
        <v/>
      </c>
    </row>
    <row r="52" spans="4:10" x14ac:dyDescent="0.15">
      <c r="D52" s="77" t="s">
        <v>507</v>
      </c>
      <c r="E52" s="75"/>
      <c r="H52" s="80" t="s">
        <v>679</v>
      </c>
      <c r="I52" s="80" t="str">
        <f>IF('DB（Ⅱ）'!B40=FALSE,"",_xlfn.IFNA(VLOOKUP('DB（Ⅱ）'!C40,work!$A$3:$B$6,2,FALSE),""))</f>
        <v/>
      </c>
      <c r="J52" s="80" t="str">
        <f>IF('DB（Ⅱ）'!B40=FALSE,"",IF('DB（Ⅱ）'!F40,"●",""))</f>
        <v/>
      </c>
    </row>
    <row r="53" spans="4:10" x14ac:dyDescent="0.15">
      <c r="D53" s="76" t="s">
        <v>508</v>
      </c>
      <c r="E53" s="75" t="str">
        <f>REPT(""&amp;CHAR(10)&amp;"",INT(LEN('⑤Ⅱ_就労のための基本的事項（評価用）'!G26)/58)+(LEN('⑤Ⅱ_就労のための基本的事項（評価用）'!G26)-LEN(SUBSTITUTE('⑤Ⅱ_就労のための基本的事項（評価用）'!G26,CHAR(10),""))))</f>
        <v/>
      </c>
      <c r="H53" s="80" t="s">
        <v>680</v>
      </c>
      <c r="I53" s="80" t="str">
        <f>IF('DB（Ⅱ）'!B41=FALSE,"",_xlfn.IFNA(VLOOKUP('DB（Ⅱ）'!C41,work!$A$3:$B$6,2,FALSE),""))</f>
        <v/>
      </c>
      <c r="J53" s="80" t="str">
        <f>IF('DB（Ⅱ）'!B41=FALSE,"",IF('DB（Ⅱ）'!F41,"●",""))</f>
        <v/>
      </c>
    </row>
    <row r="54" spans="4:10" x14ac:dyDescent="0.15">
      <c r="D54" s="76" t="s">
        <v>509</v>
      </c>
      <c r="E54" s="75" t="str">
        <f>REPT(""&amp;CHAR(10)&amp;"",INT(LEN('⑤Ⅱ_就労のための基本的事項（評価用）'!G30)/58)+(LEN('⑤Ⅱ_就労のための基本的事項（評価用）'!G30)-LEN(SUBSTITUTE('⑤Ⅱ_就労のための基本的事項（評価用）'!G30,CHAR(10),""))))</f>
        <v/>
      </c>
      <c r="H54" s="80" t="s">
        <v>681</v>
      </c>
      <c r="I54" s="80" t="str">
        <f>IF('DB（Ⅱ）'!B42=FALSE,"",_xlfn.IFNA(VLOOKUP('DB（Ⅱ）'!C42,work!$A$3:$B$6,2,FALSE),""))</f>
        <v/>
      </c>
      <c r="J54" s="80" t="str">
        <f>IF('DB（Ⅱ）'!B42=FALSE,"",IF('DB（Ⅱ）'!F42,"●",""))</f>
        <v/>
      </c>
    </row>
    <row r="55" spans="4:10" x14ac:dyDescent="0.15">
      <c r="D55" s="76" t="s">
        <v>510</v>
      </c>
      <c r="E55" s="75" t="str">
        <f>REPT(""&amp;CHAR(10)&amp;"",INT(LEN('⑤Ⅱ_就労のための基本的事項（評価用）'!G34)/58)+(LEN('⑤Ⅱ_就労のための基本的事項（評価用）'!G34)-LEN(SUBSTITUTE('⑤Ⅱ_就労のための基本的事項（評価用）'!G34,CHAR(10),""))))</f>
        <v/>
      </c>
      <c r="H55" s="80" t="s">
        <v>682</v>
      </c>
      <c r="I55" s="80" t="str">
        <f>IF('DB（Ⅱ）'!B43=FALSE,"",_xlfn.IFNA(VLOOKUP('DB（Ⅱ）'!C43,work!$A$3:$B$6,2,FALSE),""))</f>
        <v/>
      </c>
      <c r="J55" s="80" t="str">
        <f>IF('DB（Ⅱ）'!B43=FALSE,"",IF('DB（Ⅱ）'!F43,"●",""))</f>
        <v/>
      </c>
    </row>
    <row r="56" spans="4:10" x14ac:dyDescent="0.15">
      <c r="D56" s="76" t="s">
        <v>511</v>
      </c>
      <c r="E5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  <c r="H56" s="80" t="s">
        <v>370</v>
      </c>
      <c r="I56" s="80" t="str">
        <f>IF('DB（Ⅱ）'!B44=FALSE,"",_xlfn.IFNA(VLOOKUP('DB（Ⅱ）'!C44,work!$A$3:$B$6,2,FALSE),""))</f>
        <v/>
      </c>
      <c r="J56" s="80" t="str">
        <f>IF('DB（Ⅱ）'!B44=FALSE,"",IF('DB（Ⅱ）'!F44,"●",""))</f>
        <v/>
      </c>
    </row>
    <row r="57" spans="4:10" x14ac:dyDescent="0.15">
      <c r="D57" s="76" t="s">
        <v>512</v>
      </c>
      <c r="E5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  <c r="H57" s="80" t="s">
        <v>683</v>
      </c>
      <c r="I57" s="80" t="str">
        <f>IF('DB（Ⅱ）'!B45=FALSE,"",_xlfn.IFNA(VLOOKUP('DB（Ⅱ）'!C45,work!$A$3:$B$6,2,FALSE),""))</f>
        <v/>
      </c>
      <c r="J57" s="80" t="str">
        <f>IF('DB（Ⅱ）'!B45=FALSE,"",IF('DB（Ⅱ）'!F45,"●",""))</f>
        <v/>
      </c>
    </row>
    <row r="58" spans="4:10" x14ac:dyDescent="0.15">
      <c r="D58" s="76" t="s">
        <v>513</v>
      </c>
      <c r="E5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  <c r="H58" s="80" t="s">
        <v>372</v>
      </c>
      <c r="I58" s="80" t="str">
        <f>IF('DB（Ⅱ）'!B46=FALSE,"",_xlfn.IFNA(VLOOKUP('DB（Ⅱ）'!C46,work!$A$3:$B$6,2,FALSE),""))</f>
        <v/>
      </c>
      <c r="J58" s="80" t="str">
        <f>IF('DB（Ⅱ）'!B46=FALSE,"",IF('DB（Ⅱ）'!F46,"●",""))</f>
        <v/>
      </c>
    </row>
    <row r="59" spans="4:10" x14ac:dyDescent="0.15">
      <c r="D59" s="76" t="s">
        <v>514</v>
      </c>
      <c r="E5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0" spans="4:10" x14ac:dyDescent="0.15">
      <c r="D60" s="76" t="s">
        <v>515</v>
      </c>
      <c r="E6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1" spans="4:10" x14ac:dyDescent="0.15">
      <c r="D61" s="76" t="s">
        <v>516</v>
      </c>
      <c r="E6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2" spans="4:10" x14ac:dyDescent="0.15">
      <c r="D62" s="76" t="s">
        <v>517</v>
      </c>
      <c r="E6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3" spans="4:10" x14ac:dyDescent="0.15">
      <c r="D63" s="76" t="s">
        <v>518</v>
      </c>
      <c r="E6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4" spans="4:10" x14ac:dyDescent="0.15">
      <c r="D64" s="76" t="s">
        <v>519</v>
      </c>
      <c r="E6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5" spans="4:5" x14ac:dyDescent="0.15">
      <c r="D65" s="76" t="s">
        <v>520</v>
      </c>
      <c r="E6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6" spans="4:5" x14ac:dyDescent="0.15">
      <c r="D66" s="76" t="s">
        <v>521</v>
      </c>
      <c r="E6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7" spans="4:5" x14ac:dyDescent="0.15">
      <c r="D67" s="76" t="s">
        <v>522</v>
      </c>
      <c r="E6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8" spans="4:5" x14ac:dyDescent="0.15">
      <c r="D68" s="76" t="s">
        <v>523</v>
      </c>
      <c r="E6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69" spans="4:5" x14ac:dyDescent="0.15">
      <c r="D69" s="76" t="s">
        <v>524</v>
      </c>
      <c r="E6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0" spans="4:5" x14ac:dyDescent="0.15">
      <c r="D70" s="76" t="s">
        <v>525</v>
      </c>
      <c r="E7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1" spans="4:5" x14ac:dyDescent="0.15">
      <c r="D71" s="76" t="s">
        <v>526</v>
      </c>
      <c r="E7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2" spans="4:5" x14ac:dyDescent="0.15">
      <c r="D72" s="76" t="s">
        <v>527</v>
      </c>
      <c r="E7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3" spans="4:5" x14ac:dyDescent="0.15">
      <c r="D73" s="76" t="s">
        <v>528</v>
      </c>
      <c r="E7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4" spans="4:5" x14ac:dyDescent="0.15">
      <c r="D74" s="76" t="s">
        <v>529</v>
      </c>
      <c r="E7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5" spans="4:5" x14ac:dyDescent="0.15">
      <c r="D75" s="76" t="s">
        <v>530</v>
      </c>
      <c r="E7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6" spans="4:5" x14ac:dyDescent="0.15">
      <c r="D76" s="76" t="s">
        <v>531</v>
      </c>
      <c r="E7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77" spans="4:5" x14ac:dyDescent="0.15">
      <c r="D77" s="76" t="s">
        <v>532</v>
      </c>
      <c r="E77" s="75" t="str">
        <f>REPT(""&amp;CHAR(10)&amp;"",INT(LEN('⑤Ⅱ_就労のための基本的事項（評価用）'!G55)/58)+(LEN('⑤Ⅱ_就労のための基本的事項（評価用）'!G55)-LEN(SUBSTITUTE('⑤Ⅱ_就労のための基本的事項（評価用）'!G55,CHAR(10),""))))</f>
        <v/>
      </c>
    </row>
    <row r="78" spans="4:5" x14ac:dyDescent="0.15">
      <c r="D78" s="76" t="s">
        <v>533</v>
      </c>
      <c r="E78" s="75" t="str">
        <f>REPT(""&amp;CHAR(10)&amp;"",INT(LEN('⑤Ⅱ_就労のための基本的事項（評価用）'!G59)/58)+(LEN('⑤Ⅱ_就労のための基本的事項（評価用）'!G59)-LEN(SUBSTITUTE('⑤Ⅱ_就労のための基本的事項（評価用）'!G59,CHAR(10),""))))</f>
        <v/>
      </c>
    </row>
    <row r="79" spans="4:5" x14ac:dyDescent="0.15">
      <c r="D79" s="76" t="s">
        <v>534</v>
      </c>
      <c r="E79" s="75" t="str">
        <f>REPT(""&amp;CHAR(10)&amp;"",INT(LEN('⑤Ⅱ_就労のための基本的事項（評価用）'!G63)/58)+(LEN('⑤Ⅱ_就労のための基本的事項（評価用）'!G63)-LEN(SUBSTITUTE('⑤Ⅱ_就労のための基本的事項（評価用）'!G63,CHAR(10),""))))</f>
        <v/>
      </c>
    </row>
    <row r="80" spans="4:5" x14ac:dyDescent="0.15">
      <c r="D80" s="76" t="s">
        <v>535</v>
      </c>
      <c r="E80" s="75" t="str">
        <f>REPT(""&amp;CHAR(10)&amp;"",INT(LEN('⑤Ⅱ_就労のための基本的事項（評価用）'!G83)/58)+(LEN('⑤Ⅱ_就労のための基本的事項（評価用）'!G83)-LEN(SUBSTITUTE('⑤Ⅱ_就労のための基本的事項（評価用）'!G83,CHAR(10),""))))</f>
        <v/>
      </c>
    </row>
    <row r="81" spans="4:5" x14ac:dyDescent="0.15">
      <c r="D81" s="76" t="s">
        <v>536</v>
      </c>
      <c r="E81" s="75" t="str">
        <f>REPT(""&amp;CHAR(10)&amp;"",INT(LEN('⑤Ⅱ_就労のための基本的事項（評価用）'!G87)/58)+(LEN('⑤Ⅱ_就労のための基本的事項（評価用）'!G87)-LEN(SUBSTITUTE('⑤Ⅱ_就労のための基本的事項（評価用）'!G87,CHAR(10),""))))</f>
        <v/>
      </c>
    </row>
    <row r="82" spans="4:5" x14ac:dyDescent="0.15">
      <c r="D82" s="76" t="s">
        <v>537</v>
      </c>
      <c r="E82" s="75" t="str">
        <f>REPT(""&amp;CHAR(10)&amp;"",INT(LEN('⑤Ⅱ_就労のための基本的事項（評価用）'!G91)/58)+(LEN('⑤Ⅱ_就労のための基本的事項（評価用）'!G91)-LEN(SUBSTITUTE('⑤Ⅱ_就労のための基本的事項（評価用）'!G91,CHAR(10),""))))</f>
        <v/>
      </c>
    </row>
    <row r="83" spans="4:5" x14ac:dyDescent="0.15">
      <c r="D83" s="76" t="s">
        <v>538</v>
      </c>
      <c r="E8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4" spans="4:5" x14ac:dyDescent="0.15">
      <c r="D84" s="76" t="s">
        <v>539</v>
      </c>
      <c r="E8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5" spans="4:5" x14ac:dyDescent="0.15">
      <c r="D85" s="76" t="s">
        <v>540</v>
      </c>
      <c r="E8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6" spans="4:5" x14ac:dyDescent="0.15">
      <c r="D86" s="76" t="s">
        <v>541</v>
      </c>
      <c r="E8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7" spans="4:5" x14ac:dyDescent="0.15">
      <c r="D87" s="76" t="s">
        <v>542</v>
      </c>
      <c r="E8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8" spans="4:5" x14ac:dyDescent="0.15">
      <c r="D88" s="76" t="s">
        <v>543</v>
      </c>
      <c r="E8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89" spans="4:5" x14ac:dyDescent="0.15">
      <c r="D89" s="76" t="s">
        <v>544</v>
      </c>
      <c r="E8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0" spans="4:5" x14ac:dyDescent="0.15">
      <c r="D90" s="76" t="s">
        <v>545</v>
      </c>
      <c r="E9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1" spans="4:5" x14ac:dyDescent="0.15">
      <c r="D91" s="76" t="s">
        <v>546</v>
      </c>
      <c r="E9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2" spans="4:5" x14ac:dyDescent="0.15">
      <c r="D92" s="76" t="s">
        <v>547</v>
      </c>
      <c r="E9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3" spans="4:5" x14ac:dyDescent="0.15">
      <c r="D93" s="76" t="s">
        <v>548</v>
      </c>
      <c r="E9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4" spans="4:5" x14ac:dyDescent="0.15">
      <c r="D94" s="76" t="s">
        <v>549</v>
      </c>
      <c r="E9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5" spans="4:5" x14ac:dyDescent="0.15">
      <c r="D95" s="76" t="s">
        <v>550</v>
      </c>
      <c r="E9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6" spans="4:5" x14ac:dyDescent="0.15">
      <c r="D96" s="76" t="s">
        <v>551</v>
      </c>
      <c r="E9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7" spans="4:5" x14ac:dyDescent="0.15">
      <c r="D97" s="76" t="s">
        <v>552</v>
      </c>
      <c r="E9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8" spans="4:5" x14ac:dyDescent="0.15">
      <c r="D98" s="76" t="s">
        <v>553</v>
      </c>
      <c r="E9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99" spans="4:5" x14ac:dyDescent="0.15">
      <c r="D99" s="76" t="s">
        <v>554</v>
      </c>
      <c r="E9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0" spans="4:5" x14ac:dyDescent="0.15">
      <c r="D100" s="76" t="s">
        <v>555</v>
      </c>
      <c r="E10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1" spans="4:5" x14ac:dyDescent="0.15">
      <c r="D101" s="76" t="s">
        <v>556</v>
      </c>
      <c r="E10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2" spans="4:5" x14ac:dyDescent="0.15">
      <c r="D102" s="76" t="s">
        <v>557</v>
      </c>
      <c r="E10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3" spans="4:5" x14ac:dyDescent="0.15">
      <c r="D103" s="76" t="s">
        <v>558</v>
      </c>
      <c r="E10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4" spans="4:5" x14ac:dyDescent="0.15">
      <c r="D104" s="76" t="s">
        <v>559</v>
      </c>
      <c r="E10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5" spans="4:5" x14ac:dyDescent="0.15">
      <c r="D105" s="76" t="s">
        <v>560</v>
      </c>
      <c r="E10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6" spans="4:5" x14ac:dyDescent="0.15">
      <c r="D106" s="76" t="s">
        <v>561</v>
      </c>
      <c r="E10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7" spans="4:5" x14ac:dyDescent="0.15">
      <c r="D107" s="76" t="s">
        <v>562</v>
      </c>
      <c r="E10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8" spans="4:5" x14ac:dyDescent="0.15">
      <c r="D108" s="76" t="s">
        <v>563</v>
      </c>
      <c r="E10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09" spans="4:5" x14ac:dyDescent="0.15">
      <c r="D109" s="76" t="s">
        <v>564</v>
      </c>
      <c r="E10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0" spans="4:5" x14ac:dyDescent="0.15">
      <c r="D110" s="76" t="s">
        <v>565</v>
      </c>
      <c r="E110" s="75" t="str">
        <f>REPT(""&amp;CHAR(10)&amp;"",INT(LEN('⑤Ⅱ_就労のための基本的事項（評価用）'!G111)/58)+(LEN('⑤Ⅱ_就労のための基本的事項（評価用）'!G111)-LEN(SUBSTITUTE('⑤Ⅱ_就労のための基本的事項（評価用）'!G111,CHAR(10),""))))</f>
        <v/>
      </c>
    </row>
    <row r="111" spans="4:5" x14ac:dyDescent="0.15">
      <c r="D111" s="76" t="s">
        <v>566</v>
      </c>
      <c r="E111" s="75" t="str">
        <f>REPT(""&amp;CHAR(10)&amp;"",INT(LEN('⑤Ⅱ_就労のための基本的事項（評価用）'!G115)/58)+(LEN('⑤Ⅱ_就労のための基本的事項（評価用）'!G115)-LEN(SUBSTITUTE('⑤Ⅱ_就労のための基本的事項（評価用）'!G115,CHAR(10),""))))</f>
        <v/>
      </c>
    </row>
    <row r="112" spans="4:5" x14ac:dyDescent="0.15">
      <c r="D112" s="76" t="s">
        <v>567</v>
      </c>
      <c r="E112" s="75" t="str">
        <f>REPT(""&amp;CHAR(10)&amp;"",INT(LEN('⑤Ⅱ_就労のための基本的事項（評価用）'!G119)/58)+(LEN('⑤Ⅱ_就労のための基本的事項（評価用）'!G119)-LEN(SUBSTITUTE('⑤Ⅱ_就労のための基本的事項（評価用）'!G119,CHAR(10),""))))</f>
        <v/>
      </c>
    </row>
    <row r="113" spans="4:5" x14ac:dyDescent="0.15">
      <c r="D113" s="76" t="s">
        <v>568</v>
      </c>
      <c r="E11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4" spans="4:5" x14ac:dyDescent="0.15">
      <c r="D114" s="76" t="s">
        <v>569</v>
      </c>
      <c r="E11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5" spans="4:5" x14ac:dyDescent="0.15">
      <c r="D115" s="76" t="s">
        <v>570</v>
      </c>
      <c r="E11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6" spans="4:5" x14ac:dyDescent="0.15">
      <c r="D116" s="76" t="s">
        <v>571</v>
      </c>
      <c r="E11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7" spans="4:5" x14ac:dyDescent="0.15">
      <c r="D117" s="76" t="s">
        <v>572</v>
      </c>
      <c r="E11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8" spans="4:5" x14ac:dyDescent="0.15">
      <c r="D118" s="76" t="s">
        <v>573</v>
      </c>
      <c r="E11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19" spans="4:5" x14ac:dyDescent="0.15">
      <c r="D119" s="76" t="s">
        <v>574</v>
      </c>
      <c r="E11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0" spans="4:5" x14ac:dyDescent="0.15">
      <c r="D120" s="76" t="s">
        <v>575</v>
      </c>
      <c r="E12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1" spans="4:5" x14ac:dyDescent="0.15">
      <c r="D121" s="76" t="s">
        <v>576</v>
      </c>
      <c r="E12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2" spans="4:5" x14ac:dyDescent="0.15">
      <c r="D122" s="76" t="s">
        <v>577</v>
      </c>
      <c r="E12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3" spans="4:5" x14ac:dyDescent="0.15">
      <c r="D123" s="76" t="s">
        <v>578</v>
      </c>
      <c r="E12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4" spans="4:5" x14ac:dyDescent="0.15">
      <c r="D124" s="76" t="s">
        <v>579</v>
      </c>
      <c r="E12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5" spans="4:5" x14ac:dyDescent="0.15">
      <c r="D125" s="76" t="s">
        <v>580</v>
      </c>
      <c r="E12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6" spans="4:5" x14ac:dyDescent="0.15">
      <c r="D126" s="76" t="s">
        <v>581</v>
      </c>
      <c r="E12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7" spans="4:5" x14ac:dyDescent="0.15">
      <c r="D127" s="76" t="s">
        <v>582</v>
      </c>
      <c r="E12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8" spans="4:5" x14ac:dyDescent="0.15">
      <c r="D128" s="76" t="s">
        <v>583</v>
      </c>
      <c r="E12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29" spans="4:5" x14ac:dyDescent="0.15">
      <c r="D129" s="76" t="s">
        <v>584</v>
      </c>
      <c r="E12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0" spans="4:5" x14ac:dyDescent="0.15">
      <c r="D130" s="76" t="s">
        <v>585</v>
      </c>
      <c r="E13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1" spans="4:5" x14ac:dyDescent="0.15">
      <c r="D131" s="76" t="s">
        <v>586</v>
      </c>
      <c r="E13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2" spans="4:5" x14ac:dyDescent="0.15">
      <c r="D132" s="76" t="s">
        <v>587</v>
      </c>
      <c r="E13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3" spans="4:5" x14ac:dyDescent="0.15">
      <c r="D133" s="76" t="s">
        <v>588</v>
      </c>
      <c r="E13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4" spans="4:5" x14ac:dyDescent="0.15">
      <c r="D134" s="76" t="s">
        <v>589</v>
      </c>
      <c r="E13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5" spans="4:5" x14ac:dyDescent="0.15">
      <c r="D135" s="76" t="s">
        <v>590</v>
      </c>
      <c r="E13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6" spans="4:5" x14ac:dyDescent="0.15">
      <c r="D136" s="76" t="s">
        <v>591</v>
      </c>
      <c r="E13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7" spans="4:5" x14ac:dyDescent="0.15">
      <c r="D137" s="76" t="s">
        <v>592</v>
      </c>
      <c r="E13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8" spans="4:5" x14ac:dyDescent="0.15">
      <c r="D138" s="76" t="s">
        <v>593</v>
      </c>
      <c r="E13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39" spans="4:5" x14ac:dyDescent="0.15">
      <c r="D139" s="76" t="s">
        <v>594</v>
      </c>
      <c r="E13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0" spans="4:5" x14ac:dyDescent="0.15">
      <c r="D140" s="76" t="s">
        <v>595</v>
      </c>
      <c r="E14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1" spans="4:5" x14ac:dyDescent="0.15">
      <c r="D141" s="76" t="s">
        <v>596</v>
      </c>
      <c r="E14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2" spans="4:5" x14ac:dyDescent="0.15">
      <c r="D142" s="76" t="s">
        <v>597</v>
      </c>
      <c r="E14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3" spans="4:5" x14ac:dyDescent="0.15">
      <c r="D143" s="76" t="s">
        <v>598</v>
      </c>
      <c r="E14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4" spans="4:5" x14ac:dyDescent="0.15">
      <c r="D144" s="76" t="s">
        <v>599</v>
      </c>
      <c r="E14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5" spans="4:5" x14ac:dyDescent="0.15">
      <c r="D145" s="76" t="s">
        <v>600</v>
      </c>
      <c r="E14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6" spans="4:5" x14ac:dyDescent="0.15">
      <c r="D146" s="76" t="s">
        <v>601</v>
      </c>
      <c r="E14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7" spans="4:5" x14ac:dyDescent="0.15">
      <c r="D147" s="76" t="s">
        <v>602</v>
      </c>
      <c r="E14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8" spans="4:5" x14ac:dyDescent="0.15">
      <c r="D148" s="76" t="s">
        <v>603</v>
      </c>
      <c r="E14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49" spans="4:5" x14ac:dyDescent="0.15">
      <c r="D149" s="76" t="s">
        <v>604</v>
      </c>
      <c r="E14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0" spans="4:5" x14ac:dyDescent="0.15">
      <c r="D150" s="76" t="s">
        <v>605</v>
      </c>
      <c r="E15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1" spans="4:5" x14ac:dyDescent="0.15">
      <c r="D151" s="76" t="s">
        <v>606</v>
      </c>
      <c r="E15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2" spans="4:5" x14ac:dyDescent="0.15">
      <c r="D152" s="76" t="s">
        <v>607</v>
      </c>
      <c r="E15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3" spans="4:5" x14ac:dyDescent="0.15">
      <c r="D153" s="76" t="s">
        <v>608</v>
      </c>
      <c r="E15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4" spans="4:5" x14ac:dyDescent="0.15">
      <c r="D154" s="76" t="s">
        <v>609</v>
      </c>
      <c r="E15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5" spans="4:5" x14ac:dyDescent="0.15">
      <c r="D155" s="76" t="s">
        <v>610</v>
      </c>
      <c r="E15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6" spans="4:5" x14ac:dyDescent="0.15">
      <c r="D156" s="76" t="s">
        <v>611</v>
      </c>
      <c r="E15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7" spans="4:5" x14ac:dyDescent="0.15">
      <c r="D157" s="76" t="s">
        <v>612</v>
      </c>
      <c r="E15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58" spans="4:5" x14ac:dyDescent="0.15">
      <c r="D158" s="76" t="s">
        <v>613</v>
      </c>
      <c r="E158" s="75" t="str">
        <f>REPT(""&amp;CHAR(10)&amp;"",INT(LEN('⑤Ⅱ_就労のための基本的事項（評価用）'!G143)/58)+(LEN('⑤Ⅱ_就労のための基本的事項（評価用）'!G143)-LEN(SUBSTITUTE('⑤Ⅱ_就労のための基本的事項（評価用）'!G143,CHAR(10),""))))</f>
        <v/>
      </c>
    </row>
    <row r="159" spans="4:5" x14ac:dyDescent="0.15">
      <c r="D159" s="76" t="s">
        <v>614</v>
      </c>
      <c r="E159" s="75" t="str">
        <f>REPT(""&amp;CHAR(10)&amp;"",INT(LEN('⑤Ⅱ_就労のための基本的事項（評価用）'!G147)/58)+(LEN('⑤Ⅱ_就労のための基本的事項（評価用）'!G147)-LEN(SUBSTITUTE('⑤Ⅱ_就労のための基本的事項（評価用）'!G147,CHAR(10),""))))</f>
        <v/>
      </c>
    </row>
    <row r="160" spans="4:5" x14ac:dyDescent="0.15">
      <c r="D160" s="76" t="s">
        <v>615</v>
      </c>
      <c r="E160" s="75" t="str">
        <f>REPT(""&amp;CHAR(10)&amp;"",INT(LEN('⑤Ⅱ_就労のための基本的事項（評価用）'!G151)/58)+(LEN('⑤Ⅱ_就労のための基本的事項（評価用）'!G151)-LEN(SUBSTITUTE('⑤Ⅱ_就労のための基本的事項（評価用）'!G151,CHAR(10),""))))</f>
        <v/>
      </c>
    </row>
    <row r="161" spans="4:5" x14ac:dyDescent="0.15">
      <c r="D161" s="76" t="s">
        <v>616</v>
      </c>
      <c r="E16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2" spans="4:5" x14ac:dyDescent="0.15">
      <c r="D162" s="76" t="s">
        <v>617</v>
      </c>
      <c r="E16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3" spans="4:5" x14ac:dyDescent="0.15">
      <c r="D163" s="76" t="s">
        <v>618</v>
      </c>
      <c r="E16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4" spans="4:5" x14ac:dyDescent="0.15">
      <c r="D164" s="76" t="s">
        <v>619</v>
      </c>
      <c r="E16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5" spans="4:5" x14ac:dyDescent="0.15">
      <c r="D165" s="76" t="s">
        <v>620</v>
      </c>
      <c r="E16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6" spans="4:5" x14ac:dyDescent="0.15">
      <c r="D166" s="76" t="s">
        <v>621</v>
      </c>
      <c r="E16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7" spans="4:5" x14ac:dyDescent="0.15">
      <c r="D167" s="76" t="s">
        <v>622</v>
      </c>
      <c r="E16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8" spans="4:5" x14ac:dyDescent="0.15">
      <c r="D168" s="76" t="s">
        <v>623</v>
      </c>
      <c r="E16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69" spans="4:5" x14ac:dyDescent="0.15">
      <c r="D169" s="76" t="s">
        <v>624</v>
      </c>
      <c r="E16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0" spans="4:5" x14ac:dyDescent="0.15">
      <c r="D170" s="76" t="s">
        <v>625</v>
      </c>
      <c r="E170" s="75" t="str">
        <f>REPT(""&amp;CHAR(10)&amp;"",INT(LEN('⑤Ⅱ_就労のための基本的事項（評価用）'!G171)/58)+(LEN('⑤Ⅱ_就労のための基本的事項（評価用）'!G171)-LEN(SUBSTITUTE('⑤Ⅱ_就労のための基本的事項（評価用）'!G171,CHAR(10),""))))</f>
        <v/>
      </c>
    </row>
    <row r="171" spans="4:5" x14ac:dyDescent="0.15">
      <c r="D171" s="76" t="s">
        <v>626</v>
      </c>
      <c r="E171" s="75" t="str">
        <f>REPT(""&amp;CHAR(10)&amp;"",INT(LEN('⑤Ⅱ_就労のための基本的事項（評価用）'!G175)/58)+(LEN('⑤Ⅱ_就労のための基本的事項（評価用）'!G175)-LEN(SUBSTITUTE('⑤Ⅱ_就労のための基本的事項（評価用）'!G175,CHAR(10),""))))</f>
        <v/>
      </c>
    </row>
    <row r="172" spans="4:5" x14ac:dyDescent="0.15">
      <c r="D172" s="76" t="s">
        <v>627</v>
      </c>
      <c r="E172" s="75" t="str">
        <f>REPT(""&amp;CHAR(10)&amp;"",INT(LEN('⑤Ⅱ_就労のための基本的事項（評価用）'!G179)/58)+(LEN('⑤Ⅱ_就労のための基本的事項（評価用）'!G179)-LEN(SUBSTITUTE('⑤Ⅱ_就労のための基本的事項（評価用）'!G179,CHAR(10),""))))</f>
        <v/>
      </c>
    </row>
    <row r="173" spans="4:5" x14ac:dyDescent="0.15">
      <c r="D173" s="76" t="s">
        <v>628</v>
      </c>
      <c r="E17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4" spans="4:5" x14ac:dyDescent="0.15">
      <c r="D174" s="76" t="s">
        <v>629</v>
      </c>
      <c r="E17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5" spans="4:5" x14ac:dyDescent="0.15">
      <c r="D175" s="76" t="s">
        <v>630</v>
      </c>
      <c r="E175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6" spans="4:5" x14ac:dyDescent="0.15">
      <c r="D176" s="76" t="s">
        <v>631</v>
      </c>
      <c r="E176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7" spans="4:5" x14ac:dyDescent="0.15">
      <c r="D177" s="76" t="s">
        <v>632</v>
      </c>
      <c r="E177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8" spans="4:5" x14ac:dyDescent="0.15">
      <c r="D178" s="76" t="s">
        <v>633</v>
      </c>
      <c r="E178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79" spans="4:5" x14ac:dyDescent="0.15">
      <c r="D179" s="76" t="s">
        <v>634</v>
      </c>
      <c r="E179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0" spans="4:5" x14ac:dyDescent="0.15">
      <c r="D180" s="76" t="s">
        <v>635</v>
      </c>
      <c r="E180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1" spans="4:5" x14ac:dyDescent="0.15">
      <c r="D181" s="76" t="s">
        <v>636</v>
      </c>
      <c r="E181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2" spans="4:5" x14ac:dyDescent="0.15">
      <c r="D182" s="76" t="s">
        <v>637</v>
      </c>
      <c r="E182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3" spans="4:5" x14ac:dyDescent="0.15">
      <c r="D183" s="76" t="s">
        <v>638</v>
      </c>
      <c r="E183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4" spans="4:5" x14ac:dyDescent="0.15">
      <c r="D184" s="76" t="s">
        <v>639</v>
      </c>
      <c r="E184" s="75" t="e">
        <f>REPT(""&amp;CHAR(10)&amp;"",INT(LEN('⑤Ⅱ_就労のための基本的事項（評価用）'!#REF!)/58)+(LEN('⑤Ⅱ_就労のための基本的事項（評価用）'!#REF!)-LEN(SUBSTITUTE('⑤Ⅱ_就労のための基本的事項（評価用）'!#REF!,CHAR(10),""))))</f>
        <v>#REF!</v>
      </c>
    </row>
    <row r="185" spans="4:5" x14ac:dyDescent="0.15">
      <c r="D185" s="76" t="s">
        <v>506</v>
      </c>
      <c r="E185" s="75" t="str">
        <f>REPT(""&amp;CHAR(10)&amp;"",INT(LEN('⑤Ⅱ_就労のための基本的事項（評価用）'!G184)/63)+(LEN('⑤Ⅱ_就労のための基本的事項（評価用）'!G184)-LEN(SUBSTITUTE('⑤Ⅱ_就労のための基本的事項（評価用）'!G184,CHAR(10),""))))</f>
        <v/>
      </c>
    </row>
    <row r="186" spans="4:5" x14ac:dyDescent="0.15">
      <c r="D186" s="77" t="s">
        <v>640</v>
      </c>
      <c r="E186" s="75"/>
    </row>
    <row r="187" spans="4:5" x14ac:dyDescent="0.15">
      <c r="D187" s="76">
        <v>1</v>
      </c>
      <c r="E187" s="75" t="e">
        <f>REPT(""&amp;CHAR(10)&amp;"",INT(LEN(#REF!)/46)+(LEN(#REF!)-LEN(SUBSTITUTE(#REF!,CHAR(10),""))))</f>
        <v>#REF!</v>
      </c>
    </row>
    <row r="188" spans="4:5" x14ac:dyDescent="0.15">
      <c r="D188" s="76">
        <v>2</v>
      </c>
      <c r="E188" s="75" t="e">
        <f>REPT(""&amp;CHAR(10)&amp;"",INT(LEN(#REF!)/46)+(LEN(#REF!)-LEN(SUBSTITUTE(#REF!,CHAR(10),""))))</f>
        <v>#REF!</v>
      </c>
    </row>
    <row r="189" spans="4:5" x14ac:dyDescent="0.15">
      <c r="D189" s="76">
        <v>3</v>
      </c>
      <c r="E189" s="75" t="e">
        <f>REPT(""&amp;CHAR(10)&amp;"",INT(LEN(#REF!)/46)+(LEN(#REF!)-LEN(SUBSTITUTE(#REF!,CHAR(10),""))))</f>
        <v>#REF!</v>
      </c>
    </row>
    <row r="190" spans="4:5" x14ac:dyDescent="0.15">
      <c r="D190" s="76">
        <v>4</v>
      </c>
      <c r="E190" s="75" t="e">
        <f>REPT(""&amp;CHAR(10)&amp;"",INT(LEN(#REF!)/46)+(LEN(#REF!)-LEN(SUBSTITUTE(#REF!,CHAR(10),""))))</f>
        <v>#REF!</v>
      </c>
    </row>
    <row r="191" spans="4:5" x14ac:dyDescent="0.15">
      <c r="D191" s="76">
        <v>5</v>
      </c>
      <c r="E191" s="75" t="e">
        <f>REPT(""&amp;CHAR(10)&amp;"",INT(LEN(#REF!)/46)+(LEN(#REF!)-LEN(SUBSTITUTE(#REF!,CHAR(10),""))))</f>
        <v>#REF!</v>
      </c>
    </row>
    <row r="192" spans="4:5" x14ac:dyDescent="0.15">
      <c r="D192" s="76">
        <v>6</v>
      </c>
      <c r="E192" s="75" t="e">
        <f>REPT(""&amp;CHAR(10)&amp;"",INT(LEN(#REF!)/46)+(LEN(#REF!)-LEN(SUBSTITUTE(#REF!,CHAR(10),""))))</f>
        <v>#REF!</v>
      </c>
    </row>
    <row r="193" spans="4:7" x14ac:dyDescent="0.15">
      <c r="D193" s="76">
        <v>7</v>
      </c>
      <c r="E193" s="75" t="e">
        <f>REPT(""&amp;CHAR(10)&amp;"",INT(LEN(#REF!)/46)+(LEN(#REF!)-LEN(SUBSTITUTE(#REF!,CHAR(10),""))))</f>
        <v>#REF!</v>
      </c>
    </row>
    <row r="194" spans="4:7" x14ac:dyDescent="0.15">
      <c r="D194" s="76">
        <v>8</v>
      </c>
      <c r="E194" s="75" t="e">
        <f>REPT(""&amp;CHAR(10)&amp;"",INT(LEN(#REF!)/46)+(LEN(#REF!)-LEN(SUBSTITUTE(#REF!,CHAR(10),""))))</f>
        <v>#REF!</v>
      </c>
    </row>
    <row r="195" spans="4:7" x14ac:dyDescent="0.15">
      <c r="D195" s="76">
        <v>9</v>
      </c>
      <c r="E195" s="75" t="e">
        <f>REPT(""&amp;CHAR(10)&amp;"",INT(LEN(#REF!)/46)+(LEN(#REF!)-LEN(SUBSTITUTE(#REF!,CHAR(10),""))))</f>
        <v>#REF!</v>
      </c>
    </row>
    <row r="196" spans="4:7" x14ac:dyDescent="0.15">
      <c r="D196" s="76">
        <v>10</v>
      </c>
      <c r="E196" s="75" t="e">
        <f>REPT(""&amp;CHAR(10)&amp;"",INT(LEN(#REF!)/46)+(LEN(#REF!)-LEN(SUBSTITUTE(#REF!,CHAR(10),""))))</f>
        <v>#REF!</v>
      </c>
    </row>
    <row r="197" spans="4:7" x14ac:dyDescent="0.15">
      <c r="D197" s="76" t="s">
        <v>641</v>
      </c>
      <c r="E197" s="75"/>
    </row>
    <row r="198" spans="4:7" x14ac:dyDescent="0.15">
      <c r="D198" s="76" t="s">
        <v>642</v>
      </c>
      <c r="E198" s="75" t="e">
        <f>REPT(""&amp;CHAR(10)&amp;"",INT(LEN(#REF!)/12)+(LEN(#REF!)-LEN(SUBSTITUTE(#REF!,CHAR(10),""))))</f>
        <v>#REF!</v>
      </c>
    </row>
    <row r="199" spans="4:7" x14ac:dyDescent="0.15">
      <c r="D199" s="76" t="s">
        <v>643</v>
      </c>
      <c r="E199" s="75" t="e">
        <f>REPT(""&amp;CHAR(10)&amp;"",INT(LEN(#REF!)/30)+(LEN(#REF!)-LEN(SUBSTITUTE(#REF!,CHAR(10),""))))</f>
        <v>#REF!</v>
      </c>
    </row>
    <row r="200" spans="4:7" x14ac:dyDescent="0.15">
      <c r="D200" s="76" t="s">
        <v>646</v>
      </c>
      <c r="E200" s="75" t="e">
        <f>REPT(""&amp;CHAR(10)&amp;"",INT(LEN(#REF!)/19)+(LEN(#REF!)-LEN(SUBSTITUTE(#REF!,CHAR(10),""))))</f>
        <v>#REF!</v>
      </c>
    </row>
    <row r="201" spans="4:7" x14ac:dyDescent="0.15">
      <c r="D201" s="75" t="s">
        <v>651</v>
      </c>
      <c r="E201" s="75" t="e">
        <f>REPT(""&amp;CHAR(10)&amp;"",INT(LEN(#REF!)/41)+(LEN(#REF!)-LEN(SUBSTITUTE(#REF!,CHAR(10),""))))</f>
        <v>#REF!</v>
      </c>
      <c r="G201" s="7"/>
    </row>
    <row r="202" spans="4:7" x14ac:dyDescent="0.15">
      <c r="D202" s="75" t="s">
        <v>75</v>
      </c>
      <c r="E202" s="75" t="e">
        <f>REPT(""&amp;CHAR(10)&amp;"",INT(LEN(#REF!)/48)+(LEN(#REF!)-LEN(SUBSTITUTE(#REF!,CHAR(10),""))))</f>
        <v>#REF!</v>
      </c>
    </row>
    <row r="203" spans="4:7" x14ac:dyDescent="0.15">
      <c r="D203" s="75" t="s">
        <v>652</v>
      </c>
      <c r="E203" s="75" t="e">
        <f>REPT(""&amp;CHAR(10)&amp;"",INT(LEN(#REF!)/48)+(LEN(#REF!)-LEN(SUBSTITUTE(#REF!,CHAR(10),""))))</f>
        <v>#REF!</v>
      </c>
    </row>
    <row r="204" spans="4:7" x14ac:dyDescent="0.15">
      <c r="D204" s="75" t="s">
        <v>685</v>
      </c>
      <c r="E204" s="75" t="e">
        <f>REPT(""&amp;CHAR(10)&amp;"",INT(LEN(#REF!)/54)+(LEN(#REF!)-LEN(SUBSTITUTE(#REF!,CHAR(10),""))))</f>
        <v>#REF!</v>
      </c>
    </row>
    <row r="205" spans="4:7" x14ac:dyDescent="0.15">
      <c r="D205" s="75" t="s">
        <v>686</v>
      </c>
      <c r="E205" s="75" t="e">
        <f>REPT(""&amp;CHAR(10)&amp;"",INT(LEN(#REF!)/54)+(LEN(#REF!)-LEN(SUBSTITUTE(#REF!,CHAR(10),""))))</f>
        <v>#REF!</v>
      </c>
    </row>
    <row r="206" spans="4:7" x14ac:dyDescent="0.15">
      <c r="D206" s="75" t="s">
        <v>687</v>
      </c>
      <c r="E206" s="75" t="e">
        <f>REPT(""&amp;CHAR(10)&amp;"",INT(LEN(#REF!)/54)+(LEN(#REF!)-LEN(SUBSTITUTE(#REF!,CHAR(10),""))))</f>
        <v>#REF!</v>
      </c>
    </row>
    <row r="207" spans="4:7" x14ac:dyDescent="0.15">
      <c r="D207" s="75" t="s">
        <v>688</v>
      </c>
      <c r="E207" s="75" t="e">
        <f>REPT(""&amp;CHAR(10)&amp;"",INT(LEN(#REF!)/54)+(LEN(#REF!)-LEN(SUBSTITUTE(#REF!,CHAR(10),""))))</f>
        <v>#REF!</v>
      </c>
    </row>
    <row r="208" spans="4:7" x14ac:dyDescent="0.15">
      <c r="D208" s="75" t="s">
        <v>689</v>
      </c>
      <c r="E208" s="75" t="e">
        <f>REPT(""&amp;CHAR(10)&amp;"",INT(LEN(#REF!)/54)+(LEN(#REF!)-LEN(SUBSTITUTE(#REF!,CHAR(10),""))))</f>
        <v>#REF!</v>
      </c>
    </row>
    <row r="209" spans="4:5" x14ac:dyDescent="0.15">
      <c r="D209" s="75" t="s">
        <v>690</v>
      </c>
      <c r="E209" s="75" t="e">
        <f>REPT(""&amp;CHAR(10)&amp;"",INT(LEN(#REF!)/54)+(LEN(#REF!)-LEN(SUBSTITUTE(#REF!,CHAR(10),""))))</f>
        <v>#REF!</v>
      </c>
    </row>
    <row r="210" spans="4:5" x14ac:dyDescent="0.15">
      <c r="D210" s="75" t="s">
        <v>691</v>
      </c>
      <c r="E210" s="75" t="e">
        <f>REPT(""&amp;CHAR(10)&amp;"",INT(LEN(#REF!)/54)+(LEN(#REF!)-LEN(SUBSTITUTE(#REF!,CHAR(10),""))))</f>
        <v>#REF!</v>
      </c>
    </row>
    <row r="211" spans="4:5" x14ac:dyDescent="0.15">
      <c r="D211" s="75" t="s">
        <v>692</v>
      </c>
      <c r="E211" s="75" t="e">
        <f>REPT(""&amp;CHAR(10)&amp;"",INT(LEN(#REF!)/54)+(LEN(#REF!)-LEN(SUBSTITUTE(#REF!,CHAR(10),""))))</f>
        <v>#REF!</v>
      </c>
    </row>
    <row r="212" spans="4:5" x14ac:dyDescent="0.15">
      <c r="D212" s="75" t="s">
        <v>693</v>
      </c>
      <c r="E212" s="75" t="e">
        <f>REPT(""&amp;CHAR(10)&amp;"",INT(LEN(#REF!)/54)+(LEN(#REF!)-LEN(SUBSTITUTE(#REF!,CHAR(10),""))))</f>
        <v>#REF!</v>
      </c>
    </row>
    <row r="213" spans="4:5" x14ac:dyDescent="0.15">
      <c r="D213" s="75" t="s">
        <v>694</v>
      </c>
      <c r="E213" s="75" t="e">
        <f>REPT(""&amp;CHAR(10)&amp;"",INT(LEN(#REF!)/54)+(LEN(#REF!)-LEN(SUBSTITUTE(#REF!,CHAR(10),""))))</f>
        <v>#REF!</v>
      </c>
    </row>
    <row r="214" spans="4:5" x14ac:dyDescent="0.15">
      <c r="D214" s="78" t="s">
        <v>644</v>
      </c>
      <c r="E214" s="75" t="e">
        <f>REPT(""&amp;CHAR(10)&amp;"",INT(LEN(#REF!)/54)+(LEN(#REF!)-LEN(SUBSTITUTE(#REF!,CHAR(10),""))))</f>
        <v>#REF!</v>
      </c>
    </row>
    <row r="215" spans="4:5" x14ac:dyDescent="0.15">
      <c r="D215" s="79" t="s">
        <v>645</v>
      </c>
      <c r="E215" s="75" t="e">
        <f>REPT(""&amp;CHAR(10)&amp;"",INT(LEN(#REF!)/54)+(LEN(#REF!)-LEN(SUBSTITUTE(#REF!,CHAR(10),""))))</f>
        <v>#REF!</v>
      </c>
    </row>
  </sheetData>
  <sortState xmlns:xlrd2="http://schemas.microsoft.com/office/spreadsheetml/2017/richdata2" ref="A53:B184">
    <sortCondition ref="A53"/>
  </sortState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⑤Ⅱ_就労のための基本的事項（評価用）</vt:lpstr>
      <vt:lpstr>DB（Ⅰ）</vt:lpstr>
      <vt:lpstr>DB（Ⅱ）</vt:lpstr>
      <vt:lpstr>DB（Ⅲ）</vt:lpstr>
      <vt:lpstr>DB（α）</vt:lpstr>
      <vt:lpstr>work</vt:lpstr>
      <vt:lpstr>'⑤Ⅱ_就労のための基本的事項（評価用）'!Print_Area</vt:lpstr>
    </vt:vector>
  </TitlesOfParts>
  <Company>高齢・障害・求職者雇用支援機構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高齢・障害・求職者雇用支援機構</dc:creator>
  <cp:lastModifiedBy>敏聖 重泉</cp:lastModifiedBy>
  <cp:lastPrinted>2025-07-27T06:55:43Z</cp:lastPrinted>
  <dcterms:created xsi:type="dcterms:W3CDTF">2021-08-10T01:31:43Z</dcterms:created>
  <dcterms:modified xsi:type="dcterms:W3CDTF">2026-09-15T07:15:09Z</dcterms:modified>
</cp:coreProperties>
</file>